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hinkPad\Desktop\Заказ ФБ\"/>
    </mc:Choice>
  </mc:AlternateContent>
  <xr:revisionPtr revIDLastSave="0" documentId="13_ncr:1_{A5400875-8BE1-48C2-A193-D8EE9C6C27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1.10.24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4" i="2" l="1"/>
  <c r="J134" i="2"/>
  <c r="I134" i="2"/>
  <c r="M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07" i="2"/>
  <c r="J131" i="2" l="1"/>
  <c r="I131" i="2"/>
  <c r="J130" i="2"/>
  <c r="I130" i="2"/>
  <c r="J129" i="2"/>
  <c r="I129" i="2"/>
  <c r="J128" i="2"/>
  <c r="I128" i="2"/>
  <c r="J127" i="2"/>
  <c r="I127" i="2"/>
  <c r="J126" i="2"/>
  <c r="I126" i="2"/>
  <c r="J125" i="2"/>
  <c r="I125" i="2"/>
  <c r="J124" i="2"/>
  <c r="I124" i="2"/>
  <c r="J123" i="2"/>
  <c r="I123" i="2"/>
  <c r="J122" i="2"/>
  <c r="I122" i="2"/>
  <c r="J121" i="2"/>
  <c r="I121" i="2"/>
  <c r="J120" i="2"/>
  <c r="I120" i="2"/>
  <c r="J119" i="2"/>
  <c r="I119" i="2"/>
  <c r="J118" i="2"/>
  <c r="I118" i="2"/>
  <c r="J117" i="2"/>
  <c r="I117" i="2"/>
  <c r="J116" i="2"/>
  <c r="I116" i="2"/>
  <c r="J115" i="2"/>
  <c r="I115" i="2"/>
  <c r="J114" i="2"/>
  <c r="I114" i="2"/>
  <c r="J113" i="2"/>
  <c r="I113" i="2"/>
  <c r="J112" i="2"/>
  <c r="I112" i="2"/>
  <c r="J111" i="2"/>
  <c r="I111" i="2"/>
  <c r="J110" i="2"/>
  <c r="I110" i="2"/>
  <c r="J109" i="2"/>
  <c r="I109" i="2"/>
  <c r="J108" i="2"/>
  <c r="I108" i="2"/>
  <c r="J107" i="2"/>
  <c r="I107" i="2"/>
  <c r="J97" i="2" l="1"/>
  <c r="F97" i="2"/>
  <c r="I97" i="2" s="1"/>
  <c r="J104" i="2"/>
  <c r="F104" i="2"/>
  <c r="I104" i="2" s="1"/>
  <c r="J103" i="2"/>
  <c r="F103" i="2"/>
  <c r="I103" i="2" s="1"/>
  <c r="J102" i="2"/>
  <c r="F102" i="2"/>
  <c r="I102" i="2" s="1"/>
  <c r="J101" i="2"/>
  <c r="F101" i="2"/>
  <c r="I101" i="2" s="1"/>
  <c r="F92" i="2" l="1"/>
  <c r="F93" i="2"/>
  <c r="F94" i="2"/>
  <c r="F95" i="2"/>
  <c r="F96" i="2"/>
  <c r="F98" i="2"/>
  <c r="F91" i="2"/>
  <c r="F31" i="2"/>
  <c r="F88" i="2" l="1"/>
  <c r="J56" i="2" l="1"/>
  <c r="J57" i="2"/>
  <c r="J58" i="2"/>
  <c r="J59" i="2"/>
  <c r="J60" i="2"/>
  <c r="J61" i="2"/>
  <c r="J62" i="2"/>
  <c r="J55" i="2"/>
  <c r="F82" i="2" l="1"/>
  <c r="F83" i="2"/>
  <c r="F84" i="2"/>
  <c r="F85" i="2"/>
  <c r="F86" i="2"/>
  <c r="F87" i="2"/>
  <c r="F81" i="2"/>
  <c r="J77" i="2" l="1"/>
  <c r="F77" i="2"/>
  <c r="I77" i="2" s="1"/>
  <c r="I82" i="2"/>
  <c r="I83" i="2"/>
  <c r="I84" i="2"/>
  <c r="I85" i="2"/>
  <c r="I86" i="2"/>
  <c r="I87" i="2"/>
  <c r="I88" i="2"/>
  <c r="I81" i="2"/>
  <c r="J88" i="2"/>
  <c r="J87" i="2"/>
  <c r="J86" i="2"/>
  <c r="J85" i="2"/>
  <c r="J84" i="2"/>
  <c r="J83" i="2"/>
  <c r="J82" i="2"/>
  <c r="J81" i="2"/>
  <c r="F73" i="2" l="1"/>
  <c r="F74" i="2"/>
  <c r="F75" i="2"/>
  <c r="F76" i="2"/>
  <c r="F78" i="2"/>
  <c r="F72" i="2"/>
  <c r="F71" i="2"/>
  <c r="F70" i="2"/>
  <c r="F65" i="2" l="1"/>
  <c r="F46" i="2"/>
  <c r="I46" i="2" s="1"/>
  <c r="F47" i="2"/>
  <c r="I47" i="2" s="1"/>
  <c r="F48" i="2"/>
  <c r="I48" i="2" s="1"/>
  <c r="F49" i="2"/>
  <c r="I49" i="2" s="1"/>
  <c r="F50" i="2"/>
  <c r="I50" i="2" s="1"/>
  <c r="F51" i="2"/>
  <c r="I51" i="2" s="1"/>
  <c r="F52" i="2"/>
  <c r="I52" i="2" s="1"/>
  <c r="F45" i="2"/>
  <c r="I45" i="2" s="1"/>
  <c r="J52" i="2"/>
  <c r="J51" i="2"/>
  <c r="J50" i="2"/>
  <c r="J49" i="2"/>
  <c r="J48" i="2"/>
  <c r="J47" i="2"/>
  <c r="J46" i="2"/>
  <c r="J45" i="2"/>
  <c r="F55" i="2"/>
  <c r="I55" i="2" s="1"/>
  <c r="F56" i="2"/>
  <c r="I56" i="2" s="1"/>
  <c r="F57" i="2"/>
  <c r="I57" i="2" s="1"/>
  <c r="F58" i="2"/>
  <c r="I58" i="2" s="1"/>
  <c r="F59" i="2"/>
  <c r="I59" i="2" s="1"/>
  <c r="F60" i="2"/>
  <c r="I60" i="2" s="1"/>
  <c r="F61" i="2"/>
  <c r="I61" i="2" s="1"/>
  <c r="F62" i="2"/>
  <c r="I62" i="2" s="1"/>
  <c r="F40" i="2" l="1"/>
  <c r="F41" i="2"/>
  <c r="F42" i="2"/>
  <c r="F32" i="2"/>
  <c r="F33" i="2"/>
  <c r="F34" i="2"/>
  <c r="F35" i="2"/>
  <c r="F36" i="2"/>
  <c r="F30" i="2"/>
  <c r="F27" i="2"/>
  <c r="F26" i="2"/>
  <c r="F15" i="2" l="1"/>
  <c r="F16" i="2"/>
  <c r="F17" i="2"/>
  <c r="F18" i="2"/>
  <c r="F19" i="2"/>
  <c r="F20" i="2"/>
  <c r="F21" i="2"/>
  <c r="F22" i="2"/>
  <c r="F23" i="2"/>
  <c r="J42" i="2" l="1"/>
  <c r="I42" i="2"/>
  <c r="I26" i="2"/>
  <c r="I27" i="2"/>
  <c r="I30" i="2"/>
  <c r="I40" i="2"/>
  <c r="I41" i="2"/>
  <c r="I91" i="2"/>
  <c r="I92" i="2"/>
  <c r="I93" i="2"/>
  <c r="I94" i="2"/>
  <c r="I95" i="2"/>
  <c r="I96" i="2"/>
  <c r="I98" i="2"/>
  <c r="F14" i="2" l="1"/>
  <c r="I14" i="2" s="1"/>
  <c r="I15" i="2"/>
  <c r="I16" i="2"/>
  <c r="I17" i="2"/>
  <c r="I18" i="2"/>
  <c r="I19" i="2"/>
  <c r="I20" i="2"/>
  <c r="I21" i="2"/>
  <c r="I22" i="2"/>
  <c r="I23" i="2"/>
  <c r="F13" i="2"/>
  <c r="I13" i="2" s="1"/>
  <c r="J40" i="2" l="1"/>
  <c r="J41" i="2"/>
  <c r="J39" i="2"/>
  <c r="J35" i="2"/>
  <c r="J22" i="2"/>
  <c r="J20" i="2"/>
  <c r="J98" i="2"/>
  <c r="J96" i="2"/>
  <c r="J95" i="2"/>
  <c r="J94" i="2"/>
  <c r="J93" i="2"/>
  <c r="J92" i="2"/>
  <c r="J91" i="2"/>
  <c r="J78" i="2"/>
  <c r="J76" i="2"/>
  <c r="J75" i="2"/>
  <c r="J74" i="2"/>
  <c r="J73" i="2"/>
  <c r="J72" i="2"/>
  <c r="J71" i="2"/>
  <c r="J70" i="2"/>
  <c r="J69" i="2"/>
  <c r="J68" i="2"/>
  <c r="J67" i="2"/>
  <c r="J66" i="2"/>
  <c r="J65" i="2"/>
  <c r="J36" i="2"/>
  <c r="J34" i="2"/>
  <c r="J33" i="2"/>
  <c r="J32" i="2"/>
  <c r="J31" i="2"/>
  <c r="J30" i="2"/>
  <c r="J27" i="2"/>
  <c r="J26" i="2"/>
  <c r="J23" i="2"/>
  <c r="J21" i="2"/>
  <c r="J19" i="2"/>
  <c r="J18" i="2"/>
  <c r="J17" i="2"/>
  <c r="J16" i="2"/>
  <c r="J15" i="2"/>
  <c r="J14" i="2"/>
  <c r="J13" i="2"/>
  <c r="I33" i="2"/>
  <c r="I34" i="2"/>
  <c r="I36" i="2"/>
  <c r="I31" i="2"/>
  <c r="I32" i="2"/>
  <c r="I35" i="2"/>
  <c r="F39" i="2"/>
  <c r="I39" i="2" s="1"/>
  <c r="M5" i="2" l="1"/>
  <c r="I65" i="2"/>
  <c r="F68" i="2"/>
  <c r="I68" i="2" s="1"/>
  <c r="F67" i="2"/>
  <c r="I67" i="2" s="1"/>
  <c r="F69" i="2"/>
  <c r="I69" i="2" s="1"/>
  <c r="F66" i="2"/>
  <c r="I66" i="2" s="1"/>
  <c r="I70" i="2"/>
  <c r="I71" i="2"/>
  <c r="I72" i="2"/>
  <c r="I78" i="2"/>
  <c r="I76" i="2"/>
  <c r="I74" i="2"/>
  <c r="I75" i="2"/>
  <c r="I73" i="2"/>
  <c r="M2" i="2" l="1"/>
  <c r="O2" i="2" s="1"/>
</calcChain>
</file>

<file path=xl/sharedStrings.xml><?xml version="1.0" encoding="utf-8"?>
<sst xmlns="http://schemas.openxmlformats.org/spreadsheetml/2006/main" count="240" uniqueCount="131">
  <si>
    <t>Наименование продукции</t>
  </si>
  <si>
    <t>шт</t>
  </si>
  <si>
    <t>Ед. изм.</t>
  </si>
  <si>
    <t>Вес, кг</t>
  </si>
  <si>
    <t>Количество в упаковке, шт</t>
  </si>
  <si>
    <t>Штрихкод</t>
  </si>
  <si>
    <t>Заказ</t>
  </si>
  <si>
    <t>Вес заказа, кг</t>
  </si>
  <si>
    <t>Кратность заказа, шт</t>
  </si>
  <si>
    <t>Общий вес заказа, кг</t>
  </si>
  <si>
    <t>Общее количество товара, шт</t>
  </si>
  <si>
    <t>Видеообзор</t>
  </si>
  <si>
    <t>Прикормка Feeder.by Original Bream Spice/Лещ Специи</t>
  </si>
  <si>
    <t>Прикормка Feeder.by Original Bream Sweet Nut/Лещ Сладкий Орех</t>
  </si>
  <si>
    <t>Прикормка Feeder.by Original Bream Biscuit/Лещ Бисквит</t>
  </si>
  <si>
    <t>Прикормка Feeder.by Original Roach Dark/Плотва Тёмная</t>
  </si>
  <si>
    <t>Прикормка Feeder.by Original Carp Red Melon/Карп-Амур Красная Дыня</t>
  </si>
  <si>
    <t>Прикормка Feeder.by Original Crucian-Tench Marzipan/Карась-Линь Марципан</t>
  </si>
  <si>
    <t>Прикормка Feeder.by Original Crucian-Tench Honey/Карась-Линь Мёд</t>
  </si>
  <si>
    <t>Прикормка Feeder.by Original Carp Strawberry/Карп Земляника</t>
  </si>
  <si>
    <t>Серия Feeder.by Original</t>
  </si>
  <si>
    <t>Натуральные добавки к прикормкам</t>
  </si>
  <si>
    <t>Добавки Feeder.by</t>
  </si>
  <si>
    <t>Добавка Feeder.by Pastonchino Red</t>
  </si>
  <si>
    <t>Добавка Feeder.by Pastonchino Green</t>
  </si>
  <si>
    <t>Добавка Feeder.by Pastonchino Yellow</t>
  </si>
  <si>
    <t>Добавка Feeder.by Pastonchino Mix</t>
  </si>
  <si>
    <t>Добавка Feeder.by Pastonchino Светофор</t>
  </si>
  <si>
    <t>Статус</t>
  </si>
  <si>
    <t>Добавка Feeder.by Микс 5 Roach Active Spice/Плотва Активные Специи</t>
  </si>
  <si>
    <t>Добавка Feeder.by Микс 4 Bream Exotic/Лещ Экзотик</t>
  </si>
  <si>
    <t>Добавка Feeder.by Микс 2 Bream Sweet Spice/Лещ Сладкие Специи</t>
  </si>
  <si>
    <t>Добавка Feeder.by Микс 3 Bream Y`s Secret/Лещ Y`s Секрет</t>
  </si>
  <si>
    <t>Добавка Feeder.by Микс 6 Crucian&amp;Teens Garlic Greens/Карась&amp;Линь Чесночная Зелень</t>
  </si>
  <si>
    <t>Добавка Feeder.by Микс 1 Bream Vanilla Cream/Лещ Ванильный Крем</t>
  </si>
  <si>
    <t>Прикормка Feeder.by Ultra Bream/Лещ</t>
  </si>
  <si>
    <t>Прикормка Feeder.by Original Bream Cinnamon Dark/Лещ Корица Тёмный</t>
  </si>
  <si>
    <t>Универсальная серия, предназначенная для привлечения всех видов мирных рыб в холодную пору года.</t>
  </si>
  <si>
    <t>Видео</t>
  </si>
  <si>
    <t>Прикормка Feeder.by Ultra Roach/Плотва</t>
  </si>
  <si>
    <t>Прикормка рыболовная «Feeder.by Special Edition» Roach/ Плотва</t>
  </si>
  <si>
    <t>Прикормка рыболовная «Feeder.by Special Edition» Roach Black/ Плотва черная</t>
  </si>
  <si>
    <t>Прикормка рыболовная «Feeder.by Special Edition» Bream/ Лещ</t>
  </si>
  <si>
    <t>Прикормка рыболовная «Feeder.by Special Edition» Bream Black/ Лещ черный</t>
  </si>
  <si>
    <t>Прикормка рыболовная «Feeder.by Special Edition» River/ Река</t>
  </si>
  <si>
    <t>Прикормка рыболовная «Feeder.by Special Edition» F1</t>
  </si>
  <si>
    <t>Прикормка рыболовная «Feeder.by Special Edition» F1 Black</t>
  </si>
  <si>
    <t>Прикормка Feeder by "Холодная вода" Лещ Халва/Bream Halva</t>
  </si>
  <si>
    <t>Прикормка Feeder by "Холодная вода" Лещ Шоколадное печенье/Bream Chocolate Cookies</t>
  </si>
  <si>
    <t>Прикормка Feeder by "Холодная вода" Лещ Сладкие специи/Bream Sweet spices</t>
  </si>
  <si>
    <t>Прикормка Feeder by "Холодная вода" Лещ Мотыль/Bream Moth</t>
  </si>
  <si>
    <t>Прикормка Feeder by "Холодная вода" Плотва Конопля/Roach Hemp</t>
  </si>
  <si>
    <t>Прикормка Feeder by "Холодная вода" Плотва Темный Шоколад/Roach Dark Chocolate</t>
  </si>
  <si>
    <t>Прикормка Feeder by "Холодная вода" Универсальная СемечкаUniversal semechka</t>
  </si>
  <si>
    <t>Добавка Feeder.by Микс 7 Carp&amp;Grucian Red Hot Peppers/Карп&amp;Карась жгучий перчик</t>
  </si>
  <si>
    <t xml:space="preserve">Серия Feeder.by Ultra </t>
  </si>
  <si>
    <t>Общая сумма заказа, RU</t>
  </si>
  <si>
    <t xml:space="preserve">Цена       ОПТ          </t>
  </si>
  <si>
    <r>
      <t xml:space="preserve">Прикормка рыболовная Feeder.by  JVS Carp/carassio  Карп/карась </t>
    </r>
    <r>
      <rPr>
        <b/>
        <sz val="14"/>
        <color rgb="FFFF0000"/>
        <rFont val="Calibri"/>
        <family val="2"/>
        <charset val="204"/>
        <scheme val="minor"/>
      </rPr>
      <t>NEW!!!</t>
    </r>
  </si>
  <si>
    <r>
      <t xml:space="preserve">Прикормка рыболовная Feeder.by  JVS Big Bream/Большой Лещ  </t>
    </r>
    <r>
      <rPr>
        <b/>
        <sz val="14"/>
        <color rgb="FFFF0000"/>
        <rFont val="Calibri"/>
        <family val="2"/>
        <charset val="204"/>
        <scheme val="minor"/>
      </rPr>
      <t>NEW!!!</t>
    </r>
  </si>
  <si>
    <r>
      <rPr>
        <u/>
        <sz val="12"/>
        <color theme="4" tint="-0.249977111117893"/>
        <rFont val="Calibri"/>
        <family val="2"/>
        <charset val="204"/>
        <scheme val="minor"/>
      </rPr>
      <t>Прикормка рыболовная Feeder.by ICON  Roach/Плотва</t>
    </r>
    <r>
      <rPr>
        <sz val="12"/>
        <color theme="1"/>
        <rFont val="Calibri"/>
        <family val="2"/>
        <charset val="204"/>
        <scheme val="minor"/>
      </rPr>
      <t xml:space="preserve"> </t>
    </r>
  </si>
  <si>
    <r>
      <rPr>
        <u/>
        <sz val="12"/>
        <color theme="4" tint="-0.249977111117893"/>
        <rFont val="Calibri"/>
        <family val="2"/>
        <charset val="204"/>
        <scheme val="minor"/>
      </rPr>
      <t>Прикормка рыболовная Feeder.by ICON  Bream/Лещ</t>
    </r>
    <r>
      <rPr>
        <sz val="12"/>
        <color theme="1"/>
        <rFont val="Calibri"/>
        <family val="2"/>
        <charset val="204"/>
        <scheme val="minor"/>
      </rPr>
      <t xml:space="preserve"> </t>
    </r>
  </si>
  <si>
    <r>
      <rPr>
        <u/>
        <sz val="12"/>
        <color theme="4" tint="-0.249977111117893"/>
        <rFont val="Calibri"/>
        <family val="2"/>
        <charset val="204"/>
        <scheme val="minor"/>
      </rPr>
      <t>Прикормка рыболовная Feeder.by ICON River/ Река</t>
    </r>
    <r>
      <rPr>
        <sz val="12"/>
        <color theme="1"/>
        <rFont val="Calibri"/>
        <family val="2"/>
        <charset val="204"/>
        <scheme val="minor"/>
      </rPr>
      <t xml:space="preserve"> </t>
    </r>
  </si>
  <si>
    <r>
      <rPr>
        <u/>
        <sz val="12"/>
        <color theme="4" tint="-0.249977111117893"/>
        <rFont val="Calibri"/>
        <family val="2"/>
        <charset val="204"/>
        <scheme val="minor"/>
      </rPr>
      <t>Прикормка рыболовная Feeder.by ICON Silver fish/Белая рыба</t>
    </r>
    <r>
      <rPr>
        <sz val="12"/>
        <color theme="1"/>
        <rFont val="Calibri"/>
        <family val="2"/>
        <charset val="204"/>
        <scheme val="minor"/>
      </rPr>
      <t xml:space="preserve"> </t>
    </r>
  </si>
  <si>
    <r>
      <rPr>
        <u/>
        <sz val="12"/>
        <color theme="4" tint="-0.249977111117893"/>
        <rFont val="Calibri"/>
        <family val="2"/>
        <charset val="204"/>
        <scheme val="minor"/>
      </rPr>
      <t>Прикормка рыболовная Feeder.by ICON Competition/Соревнования</t>
    </r>
    <r>
      <rPr>
        <sz val="12"/>
        <color theme="1"/>
        <rFont val="Calibri"/>
        <family val="2"/>
        <charset val="204"/>
        <scheme val="minor"/>
      </rPr>
      <t xml:space="preserve"> </t>
    </r>
  </si>
  <si>
    <r>
      <rPr>
        <u/>
        <sz val="12"/>
        <color theme="4" tint="-0.249977111117893"/>
        <rFont val="Calibri"/>
        <family val="2"/>
        <charset val="204"/>
        <scheme val="minor"/>
      </rPr>
      <t>Прикормка рыболовная Feeder.by ICON Lake/Озеро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</si>
  <si>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Прикормка рыболовная Feeder.by ICON Feeder/Фидер</t>
  </si>
  <si>
    <r>
      <rPr>
        <u/>
        <sz val="12"/>
        <color theme="4" tint="-0.249977111117893"/>
        <rFont val="Calibri"/>
        <family val="2"/>
        <charset val="204"/>
        <scheme val="minor"/>
      </rPr>
      <t>Прикормка рыболовная Feeder.by ICON Carp/carassio Карп/карась</t>
    </r>
    <r>
      <rPr>
        <sz val="12"/>
        <color theme="1"/>
        <rFont val="Calibri"/>
        <family val="2"/>
        <charset val="204"/>
        <scheme val="minor"/>
      </rPr>
      <t xml:space="preserve"> </t>
    </r>
  </si>
  <si>
    <t xml:space="preserve">Серия Original RIVER (РЕКА) </t>
  </si>
  <si>
    <t xml:space="preserve">Cерия ICON </t>
  </si>
  <si>
    <t xml:space="preserve">РРЦ          </t>
  </si>
  <si>
    <t>Liquid Aroma Feeder.by</t>
  </si>
  <si>
    <t>Liquid aroma Feeder.by Biscuite/Бисквит, 500 мл</t>
  </si>
  <si>
    <t>Liquid aroma Feeder.by Vanilla/Ваниль, 500 мл</t>
  </si>
  <si>
    <t>Liquid aroma Feeder.by Caramel/Карамель, 500 мл</t>
  </si>
  <si>
    <t>Liquid aroma Feeder.by Spice/Специи, 500 мл</t>
  </si>
  <si>
    <t>Liquid aroma Feeder.by Marzipan/Марципан, 500 мл</t>
  </si>
  <si>
    <t>Liquid aroma Feeder.by Sweet Nut/Сладкий Орех</t>
  </si>
  <si>
    <t>Liquid aroma Feeder.by Garlic/Чеснок, 500 мл</t>
  </si>
  <si>
    <t>Liquid aroma Feeder.by Chocolate/Шоколад, 500 мл</t>
  </si>
  <si>
    <r>
      <t xml:space="preserve">Прикормка рыболовная Feeder.by  JVS/Feeder ALL ROUND / Универсал  </t>
    </r>
    <r>
      <rPr>
        <b/>
        <sz val="14"/>
        <color rgb="FFFF0000"/>
        <rFont val="Calibri"/>
        <family val="2"/>
        <charset val="204"/>
        <scheme val="minor"/>
      </rPr>
      <t>NEW!!!</t>
    </r>
  </si>
  <si>
    <t xml:space="preserve">Серия Готовая Холодная вода </t>
  </si>
  <si>
    <t xml:space="preserve">Серия Холодная вода </t>
  </si>
  <si>
    <r>
      <t xml:space="preserve">Прикормка Feeder by "Холодная вода" Плотва Зелёная/Roach Green    </t>
    </r>
    <r>
      <rPr>
        <u/>
        <sz val="11"/>
        <color rgb="FFFF0000"/>
        <rFont val="Calibri"/>
        <family val="2"/>
        <charset val="204"/>
        <scheme val="minor"/>
      </rPr>
      <t>NEW!!!  2025г.</t>
    </r>
  </si>
  <si>
    <r>
      <t xml:space="preserve">Прикормка Feeder by "Готовая Холодная вода" Лещ/Ready Bream   </t>
    </r>
    <r>
      <rPr>
        <u/>
        <sz val="11"/>
        <color rgb="FFFF0000"/>
        <rFont val="Calibri"/>
        <family val="2"/>
        <charset val="204"/>
        <scheme val="minor"/>
      </rPr>
      <t>NEW!!!  2025г.</t>
    </r>
  </si>
  <si>
    <r>
      <t xml:space="preserve">Прикормка Feeder by "Готовая Холодная вода" Лещ Мотыль/Ready Bream Moth  </t>
    </r>
    <r>
      <rPr>
        <u/>
        <sz val="11"/>
        <color rgb="FFFF0000"/>
        <rFont val="Calibri"/>
        <family val="2"/>
        <charset val="204"/>
        <scheme val="minor"/>
      </rPr>
      <t>NEW!!!  2025г.</t>
    </r>
  </si>
  <si>
    <r>
      <t xml:space="preserve">Прикормка Feeder by "Готовая Холодная вода" Плотва/Roach Ready        </t>
    </r>
    <r>
      <rPr>
        <u/>
        <sz val="11"/>
        <color rgb="FFFF0000"/>
        <rFont val="Calibri"/>
        <family val="2"/>
        <charset val="204"/>
        <scheme val="minor"/>
      </rPr>
      <t>NEW!!!  2025г.</t>
    </r>
  </si>
  <si>
    <r>
      <t xml:space="preserve">Прикормка Feeder by "Готовая Холодная вода" Универсальная/Universal Ready </t>
    </r>
    <r>
      <rPr>
        <u/>
        <sz val="11"/>
        <color rgb="FFFF0000"/>
        <rFont val="Calibri"/>
        <family val="2"/>
        <charset val="204"/>
        <scheme val="minor"/>
      </rPr>
      <t xml:space="preserve"> NEW!!!  2025г.</t>
    </r>
  </si>
  <si>
    <t>Серия JVS- Feeder</t>
  </si>
  <si>
    <t xml:space="preserve">Прикормка рыболовная Feeder.by  JVS Roach /Плотва </t>
  </si>
  <si>
    <t xml:space="preserve">Прикормка рыболовная Feeder.by  JVS Bream/Лещ  </t>
  </si>
  <si>
    <t xml:space="preserve">Прикормка рыболовная Feeder.by  JVS River /Река  </t>
  </si>
  <si>
    <t xml:space="preserve">Прикормка рыболовная Feeder.by  JVS Competition/Соревнования </t>
  </si>
  <si>
    <t xml:space="preserve">Прикормка рыболовная Feeder.by  JVS Still Water/Спокойная Вода </t>
  </si>
  <si>
    <t xml:space="preserve">Прикормка рыболовная Feeder.by  Original Pea mix River/ Река Гороховый микс  </t>
  </si>
  <si>
    <t xml:space="preserve">Прикормка рыболовная Feeder.by  Original River Anise/ Река Анис  </t>
  </si>
  <si>
    <t xml:space="preserve">Прикормка рыболовная Feeder.by  Original River Caramel/ Река карамель </t>
  </si>
  <si>
    <t xml:space="preserve">Прикормка рыболовная Feeder.by Original Bream Big Fish/Лещ Биг Фиш </t>
  </si>
  <si>
    <t xml:space="preserve">Прикормка Feeder.by Original Crucian Garlic Green/Карась чеснок зеленый </t>
  </si>
  <si>
    <t xml:space="preserve">Прикормка Feeder.by Original Carp Corn/Карп Кукуруза </t>
  </si>
  <si>
    <t>Tubertini-Feeder.by Ultra Feeder 11F 80g</t>
  </si>
  <si>
    <t>Tubertini-Feeder.by Ultra Feeder 12F 100g</t>
  </si>
  <si>
    <t>Tubertini-Feeder.by Ultra Feeder 13F  100g</t>
  </si>
  <si>
    <t>Tubertini-Feeder.by Ultra Feeder 14F 120g</t>
  </si>
  <si>
    <t>Tubertini-Feeder.by Ultra PWR Feeder 12F 150g</t>
  </si>
  <si>
    <t>Tubertini-Feeder.by Ultra PWR Feeder 13F 150g</t>
  </si>
  <si>
    <t>Tubertini-Feeder.by Ultra PWR Feeder 14F 150g</t>
  </si>
  <si>
    <t>Tubertini-Feeder.by River Feeder 13F 200g</t>
  </si>
  <si>
    <t>Tubertini-Feeder.by River Feeder 14F 200g</t>
  </si>
  <si>
    <t>Квивертип River 3.0 OZ</t>
  </si>
  <si>
    <t>Квивертип River 4.0 OZ</t>
  </si>
  <si>
    <t>Квивертип River 5.0 OZ</t>
  </si>
  <si>
    <t>Квивертип Ultra 1.0 OZ</t>
  </si>
  <si>
    <t>Квивертип Ultra 2.0 OZ</t>
  </si>
  <si>
    <t>Квивертип Ultra 3.0 OZ</t>
  </si>
  <si>
    <t>Sec 2 Ultra Feeder 11F</t>
  </si>
  <si>
    <t>Sec 2 Ultra Feeder 12F</t>
  </si>
  <si>
    <t>Sec 2 Ultra Feeder 13F</t>
  </si>
  <si>
    <t>Sec 2 Ultra PWR Feeder 13F</t>
  </si>
  <si>
    <t>Sec 2 Ultra PWR Feeder 14F</t>
  </si>
  <si>
    <t>Sec 3 Ultra Feeder 12F</t>
  </si>
  <si>
    <t>Sec 3 Ultra Feeder 13F</t>
  </si>
  <si>
    <t>Sec 3 Ultra PWR Feeder 12F</t>
  </si>
  <si>
    <t>Sec 3 Ultra PWR Feeder 13F</t>
  </si>
  <si>
    <t>Sec 3 Ultra PWR Feeder 14F</t>
  </si>
  <si>
    <t>Фидерные удилища</t>
  </si>
  <si>
    <t>Tubertini-Feeder.by</t>
  </si>
  <si>
    <t>Голова подсака</t>
  </si>
  <si>
    <t>Голова подсака Feeder.by</t>
  </si>
  <si>
    <t>Серия Special Edition</t>
  </si>
  <si>
    <t>Сумма заказа,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</si>
</sst>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\ [$₽-419]"/>
    <numFmt numFmtId="166" formatCode="#,##0.0\ [$₽-419]"/>
    <numFmt numFmtId="167" formatCode="0.0"/>
    <numFmt numFmtId="168" formatCode="#,##0.0"/>
  </numFmts>
  <fonts count="2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u/>
      <sz val="11"/>
      <color theme="10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i/>
      <sz val="13"/>
      <color theme="1"/>
      <name val="Times New Roman"/>
      <family val="1"/>
      <charset val="204"/>
    </font>
    <font>
      <b/>
      <i/>
      <sz val="10"/>
      <color rgb="FFFF0000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b/>
      <i/>
      <sz val="11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0"/>
      <color rgb="FFC00000"/>
      <name val="Arial"/>
      <family val="2"/>
      <charset val="204"/>
    </font>
    <font>
      <b/>
      <i/>
      <u/>
      <sz val="10"/>
      <color rgb="FF002060"/>
      <name val="Arial"/>
      <family val="2"/>
      <charset val="204"/>
    </font>
    <font>
      <b/>
      <i/>
      <sz val="16"/>
      <color rgb="FFFF0000"/>
      <name val="Times New Roman"/>
      <family val="1"/>
      <charset val="204"/>
    </font>
    <font>
      <b/>
      <i/>
      <sz val="11"/>
      <name val="Calibri"/>
      <family val="2"/>
      <charset val="204"/>
    </font>
    <font>
      <b/>
      <i/>
      <sz val="10"/>
      <color rgb="FFFF0000"/>
      <name val="Calibri"/>
      <family val="2"/>
      <charset val="204"/>
    </font>
    <font>
      <b/>
      <i/>
      <sz val="12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color rgb="FFFF0000"/>
      <name val="Calibri"/>
      <family val="2"/>
      <charset val="204"/>
      <scheme val="minor"/>
    </font>
    <font>
      <b/>
      <i/>
      <sz val="13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0" borderId="0" xfId="0" applyFont="1"/>
    <xf numFmtId="164" fontId="9" fillId="2" borderId="17" xfId="0" applyNumberFormat="1" applyFont="1" applyFill="1" applyBorder="1"/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1" fillId="0" borderId="3" xfId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1" fontId="7" fillId="0" borderId="2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" fontId="3" fillId="0" borderId="28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33" xfId="0" applyNumberFormat="1" applyFont="1" applyBorder="1" applyAlignment="1">
      <alignment horizontal="center" vertical="center" wrapText="1"/>
    </xf>
    <xf numFmtId="0" fontId="1" fillId="0" borderId="29" xfId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33" xfId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11" fillId="0" borderId="33" xfId="0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34" xfId="0" applyNumberFormat="1" applyFont="1" applyBorder="1" applyAlignment="1">
      <alignment horizontal="center"/>
    </xf>
    <xf numFmtId="0" fontId="10" fillId="4" borderId="21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" fontId="3" fillId="0" borderId="36" xfId="0" applyNumberFormat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 wrapText="1"/>
    </xf>
    <xf numFmtId="0" fontId="19" fillId="6" borderId="1" xfId="0" applyFont="1" applyFill="1" applyBorder="1" applyAlignment="1">
      <alignment vertical="center" wrapText="1"/>
    </xf>
    <xf numFmtId="167" fontId="3" fillId="0" borderId="29" xfId="0" applyNumberFormat="1" applyFont="1" applyBorder="1" applyAlignment="1">
      <alignment horizontal="center" vertical="center"/>
    </xf>
    <xf numFmtId="167" fontId="7" fillId="0" borderId="23" xfId="0" applyNumberFormat="1" applyFont="1" applyBorder="1" applyAlignment="1">
      <alignment horizontal="center" vertical="center"/>
    </xf>
    <xf numFmtId="167" fontId="3" fillId="0" borderId="12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10" xfId="0" applyNumberFormat="1" applyFont="1" applyBorder="1" applyAlignment="1">
      <alignment horizontal="center" vertical="center"/>
    </xf>
    <xf numFmtId="167" fontId="3" fillId="0" borderId="3" xfId="0" applyNumberFormat="1" applyFont="1" applyBorder="1" applyAlignment="1">
      <alignment horizontal="center" vertical="center"/>
    </xf>
    <xf numFmtId="167" fontId="0" fillId="0" borderId="0" xfId="0" applyNumberFormat="1"/>
    <xf numFmtId="167" fontId="7" fillId="0" borderId="24" xfId="0" applyNumberFormat="1" applyFont="1" applyBorder="1" applyAlignment="1">
      <alignment horizontal="center" vertical="center"/>
    </xf>
    <xf numFmtId="167" fontId="7" fillId="0" borderId="35" xfId="0" applyNumberFormat="1" applyFont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7" fontId="3" fillId="0" borderId="38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164" fontId="3" fillId="0" borderId="39" xfId="0" applyNumberFormat="1" applyFont="1" applyBorder="1" applyAlignment="1">
      <alignment horizontal="center" vertical="center"/>
    </xf>
    <xf numFmtId="164" fontId="3" fillId="0" borderId="40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1" fillId="0" borderId="1" xfId="1" applyBorder="1"/>
    <xf numFmtId="0" fontId="1" fillId="0" borderId="3" xfId="1" applyBorder="1"/>
    <xf numFmtId="0" fontId="1" fillId="0" borderId="0" xfId="1"/>
    <xf numFmtId="167" fontId="9" fillId="4" borderId="17" xfId="0" applyNumberFormat="1" applyFont="1" applyFill="1" applyBorder="1"/>
    <xf numFmtId="167" fontId="9" fillId="0" borderId="17" xfId="0" applyNumberFormat="1" applyFont="1" applyBorder="1"/>
    <xf numFmtId="167" fontId="3" fillId="0" borderId="32" xfId="0" applyNumberFormat="1" applyFont="1" applyBorder="1" applyAlignment="1">
      <alignment horizontal="center" vertical="center"/>
    </xf>
    <xf numFmtId="168" fontId="3" fillId="0" borderId="33" xfId="0" applyNumberFormat="1" applyFont="1" applyBorder="1" applyAlignment="1">
      <alignment horizontal="center" vertical="center"/>
    </xf>
    <xf numFmtId="167" fontId="3" fillId="0" borderId="34" xfId="0" applyNumberFormat="1" applyFont="1" applyBorder="1" applyAlignment="1">
      <alignment horizontal="center" vertical="center"/>
    </xf>
    <xf numFmtId="167" fontId="3" fillId="0" borderId="3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8" fontId="3" fillId="0" borderId="1" xfId="0" applyNumberFormat="1" applyFont="1" applyBorder="1" applyAlignment="1">
      <alignment horizontal="center" vertical="center"/>
    </xf>
    <xf numFmtId="164" fontId="3" fillId="0" borderId="41" xfId="0" applyNumberFormat="1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168" fontId="3" fillId="0" borderId="40" xfId="0" applyNumberFormat="1" applyFont="1" applyBorder="1" applyAlignment="1">
      <alignment horizontal="center" vertical="center"/>
    </xf>
    <xf numFmtId="168" fontId="3" fillId="0" borderId="41" xfId="0" applyNumberFormat="1" applyFont="1" applyBorder="1" applyAlignment="1">
      <alignment horizontal="center" vertical="center"/>
    </xf>
    <xf numFmtId="167" fontId="3" fillId="0" borderId="40" xfId="0" applyNumberFormat="1" applyFont="1" applyBorder="1" applyAlignment="1">
      <alignment horizontal="center" vertical="center"/>
    </xf>
    <xf numFmtId="167" fontId="3" fillId="0" borderId="41" xfId="0" applyNumberFormat="1" applyFont="1" applyBorder="1" applyAlignment="1">
      <alignment horizontal="center" vertical="center"/>
    </xf>
    <xf numFmtId="167" fontId="7" fillId="0" borderId="15" xfId="0" applyNumberFormat="1" applyFont="1" applyBorder="1" applyAlignment="1">
      <alignment horizontal="center" vertical="center"/>
    </xf>
    <xf numFmtId="167" fontId="7" fillId="0" borderId="27" xfId="0" applyNumberFormat="1" applyFont="1" applyBorder="1" applyAlignment="1">
      <alignment horizontal="center" vertical="center"/>
    </xf>
    <xf numFmtId="1" fontId="7" fillId="0" borderId="35" xfId="0" applyNumberFormat="1" applyFont="1" applyBorder="1" applyAlignment="1">
      <alignment horizontal="center" vertical="center"/>
    </xf>
    <xf numFmtId="167" fontId="3" fillId="0" borderId="15" xfId="0" applyNumberFormat="1" applyFont="1" applyBorder="1" applyAlignment="1">
      <alignment horizontal="center" vertical="center"/>
    </xf>
    <xf numFmtId="167" fontId="3" fillId="0" borderId="1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3" fontId="3" fillId="0" borderId="36" xfId="0" applyNumberFormat="1" applyFont="1" applyBorder="1" applyAlignment="1">
      <alignment horizontal="center" vertical="center"/>
    </xf>
    <xf numFmtId="167" fontId="9" fillId="0" borderId="0" xfId="0" applyNumberFormat="1" applyFont="1"/>
    <xf numFmtId="0" fontId="0" fillId="3" borderId="0" xfId="0" applyFill="1"/>
    <xf numFmtId="164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" fontId="3" fillId="0" borderId="33" xfId="0" applyNumberFormat="1" applyFont="1" applyBorder="1"/>
    <xf numFmtId="0" fontId="23" fillId="0" borderId="1" xfId="0" applyFont="1" applyBorder="1"/>
    <xf numFmtId="0" fontId="23" fillId="0" borderId="3" xfId="0" applyFont="1" applyBorder="1"/>
    <xf numFmtId="0" fontId="23" fillId="0" borderId="33" xfId="0" applyFont="1" applyBorder="1"/>
    <xf numFmtId="164" fontId="3" fillId="0" borderId="36" xfId="0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0" fontId="24" fillId="0" borderId="1" xfId="0" applyFont="1" applyBorder="1"/>
    <xf numFmtId="0" fontId="24" fillId="0" borderId="3" xfId="0" applyFont="1" applyBorder="1"/>
    <xf numFmtId="1" fontId="3" fillId="0" borderId="33" xfId="0" applyNumberFormat="1" applyFont="1" applyBorder="1" applyAlignment="1">
      <alignment horizontal="center"/>
    </xf>
    <xf numFmtId="0" fontId="24" fillId="0" borderId="33" xfId="0" applyFont="1" applyBorder="1"/>
    <xf numFmtId="2" fontId="3" fillId="0" borderId="10" xfId="0" applyNumberFormat="1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" fontId="7" fillId="0" borderId="31" xfId="0" applyNumberFormat="1" applyFont="1" applyBorder="1" applyAlignment="1">
      <alignment horizontal="center" vertical="center"/>
    </xf>
    <xf numFmtId="2" fontId="3" fillId="0" borderId="34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horizontal="center" vertical="center"/>
    </xf>
    <xf numFmtId="1" fontId="6" fillId="0" borderId="27" xfId="0" applyNumberFormat="1" applyFont="1" applyBorder="1" applyAlignment="1">
      <alignment horizontal="center" vertical="center"/>
    </xf>
    <xf numFmtId="1" fontId="6" fillId="0" borderId="35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" fontId="7" fillId="3" borderId="27" xfId="0" applyNumberFormat="1" applyFont="1" applyFill="1" applyBorder="1" applyAlignment="1">
      <alignment horizontal="center" vertical="center"/>
    </xf>
    <xf numFmtId="166" fontId="20" fillId="0" borderId="15" xfId="0" applyNumberFormat="1" applyFont="1" applyBorder="1" applyAlignment="1">
      <alignment horizontal="center" vertical="center"/>
    </xf>
    <xf numFmtId="166" fontId="20" fillId="0" borderId="24" xfId="0" applyNumberFormat="1" applyFont="1" applyBorder="1" applyAlignment="1">
      <alignment horizontal="center" vertical="center"/>
    </xf>
    <xf numFmtId="166" fontId="20" fillId="0" borderId="27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3" fillId="0" borderId="43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1" fontId="3" fillId="0" borderId="46" xfId="0" applyNumberFormat="1" applyFont="1" applyBorder="1" applyAlignment="1">
      <alignment horizontal="center" vertical="center"/>
    </xf>
    <xf numFmtId="165" fontId="20" fillId="0" borderId="15" xfId="0" applyNumberFormat="1" applyFont="1" applyBorder="1" applyAlignment="1">
      <alignment horizontal="center" vertical="center"/>
    </xf>
    <xf numFmtId="165" fontId="20" fillId="0" borderId="24" xfId="0" applyNumberFormat="1" applyFont="1" applyBorder="1" applyAlignment="1">
      <alignment horizontal="center" vertical="center"/>
    </xf>
    <xf numFmtId="165" fontId="20" fillId="0" borderId="27" xfId="0" applyNumberFormat="1" applyFont="1" applyBorder="1" applyAlignment="1">
      <alignment horizontal="center" vertical="center"/>
    </xf>
    <xf numFmtId="165" fontId="20" fillId="0" borderId="23" xfId="0" applyNumberFormat="1" applyFont="1" applyBorder="1" applyAlignment="1">
      <alignment horizontal="center" vertical="center"/>
    </xf>
    <xf numFmtId="165" fontId="20" fillId="0" borderId="3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1" fillId="0" borderId="7" xfId="1" applyBorder="1"/>
    <xf numFmtId="0" fontId="18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67" fontId="3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1" fillId="0" borderId="5" xfId="1" applyBorder="1"/>
    <xf numFmtId="0" fontId="18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5" fontId="9" fillId="7" borderId="7" xfId="0" applyNumberFormat="1" applyFont="1" applyFill="1" applyBorder="1" applyAlignment="1">
      <alignment horizontal="center" vertical="center"/>
    </xf>
    <xf numFmtId="165" fontId="9" fillId="7" borderId="3" xfId="0" applyNumberFormat="1" applyFont="1" applyFill="1" applyBorder="1" applyAlignment="1">
      <alignment horizontal="center" vertical="center"/>
    </xf>
    <xf numFmtId="165" fontId="9" fillId="7" borderId="5" xfId="0" applyNumberFormat="1" applyFont="1" applyFill="1" applyBorder="1" applyAlignment="1">
      <alignment horizontal="center" vertical="center"/>
    </xf>
    <xf numFmtId="165" fontId="9" fillId="7" borderId="1" xfId="0" applyNumberFormat="1" applyFont="1" applyFill="1" applyBorder="1" applyAlignment="1">
      <alignment horizontal="center" vertical="center"/>
    </xf>
    <xf numFmtId="165" fontId="9" fillId="7" borderId="15" xfId="0" applyNumberFormat="1" applyFont="1" applyFill="1" applyBorder="1" applyAlignment="1">
      <alignment horizontal="center" vertical="center"/>
    </xf>
    <xf numFmtId="165" fontId="9" fillId="7" borderId="24" xfId="0" applyNumberFormat="1" applyFont="1" applyFill="1" applyBorder="1" applyAlignment="1">
      <alignment horizontal="center" vertical="center"/>
    </xf>
    <xf numFmtId="165" fontId="9" fillId="7" borderId="27" xfId="0" applyNumberFormat="1" applyFont="1" applyFill="1" applyBorder="1" applyAlignment="1">
      <alignment horizontal="center" vertical="center"/>
    </xf>
    <xf numFmtId="166" fontId="9" fillId="7" borderId="15" xfId="0" applyNumberFormat="1" applyFont="1" applyFill="1" applyBorder="1" applyAlignment="1">
      <alignment horizontal="center" vertical="center"/>
    </xf>
    <xf numFmtId="166" fontId="9" fillId="7" borderId="24" xfId="0" applyNumberFormat="1" applyFont="1" applyFill="1" applyBorder="1" applyAlignment="1">
      <alignment horizontal="center" vertical="center"/>
    </xf>
    <xf numFmtId="166" fontId="9" fillId="7" borderId="27" xfId="0" applyNumberFormat="1" applyFont="1" applyFill="1" applyBorder="1" applyAlignment="1">
      <alignment horizontal="center" vertical="center"/>
    </xf>
    <xf numFmtId="165" fontId="9" fillId="7" borderId="23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3" fillId="0" borderId="48" xfId="0" applyNumberFormat="1" applyFont="1" applyBorder="1" applyAlignment="1">
      <alignment horizontal="center" vertical="center"/>
    </xf>
    <xf numFmtId="1" fontId="3" fillId="0" borderId="49" xfId="0" applyNumberFormat="1" applyFont="1" applyBorder="1" applyAlignment="1">
      <alignment horizontal="center" vertical="center" wrapText="1"/>
    </xf>
    <xf numFmtId="0" fontId="1" fillId="0" borderId="50" xfId="1" applyBorder="1"/>
    <xf numFmtId="0" fontId="18" fillId="0" borderId="50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165" fontId="9" fillId="7" borderId="50" xfId="0" applyNumberFormat="1" applyFont="1" applyFill="1" applyBorder="1" applyAlignment="1">
      <alignment horizontal="center" vertical="center"/>
    </xf>
    <xf numFmtId="164" fontId="3" fillId="0" borderId="50" xfId="0" applyNumberFormat="1" applyFont="1" applyBorder="1" applyAlignment="1">
      <alignment horizontal="center" vertical="center"/>
    </xf>
    <xf numFmtId="1" fontId="7" fillId="0" borderId="50" xfId="0" applyNumberFormat="1" applyFont="1" applyBorder="1" applyAlignment="1">
      <alignment horizontal="center" vertical="center"/>
    </xf>
    <xf numFmtId="167" fontId="3" fillId="0" borderId="50" xfId="0" applyNumberFormat="1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1" fontId="3" fillId="0" borderId="51" xfId="0" applyNumberFormat="1" applyFont="1" applyBorder="1" applyAlignment="1">
      <alignment horizontal="center" vertical="center"/>
    </xf>
    <xf numFmtId="165" fontId="20" fillId="0" borderId="17" xfId="0" applyNumberFormat="1" applyFont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6" fillId="5" borderId="18" xfId="0" applyFont="1" applyFill="1" applyBorder="1" applyAlignment="1">
      <alignment horizontal="center" vertical="center" wrapText="1"/>
    </xf>
    <xf numFmtId="0" fontId="26" fillId="5" borderId="19" xfId="0" applyFont="1" applyFill="1" applyBorder="1" applyAlignment="1">
      <alignment horizontal="center" vertical="center" wrapText="1"/>
    </xf>
    <xf numFmtId="0" fontId="26" fillId="5" borderId="37" xfId="0" applyFont="1" applyFill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37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 wrapText="1"/>
    </xf>
    <xf numFmtId="1" fontId="26" fillId="5" borderId="18" xfId="0" applyNumberFormat="1" applyFont="1" applyFill="1" applyBorder="1" applyAlignment="1">
      <alignment horizontal="center" vertical="center" wrapText="1"/>
    </xf>
    <xf numFmtId="1" fontId="26" fillId="5" borderId="19" xfId="0" applyNumberFormat="1" applyFont="1" applyFill="1" applyBorder="1" applyAlignment="1">
      <alignment horizontal="center" vertical="center" wrapText="1"/>
    </xf>
    <xf numFmtId="1" fontId="26" fillId="5" borderId="0" xfId="0" applyNumberFormat="1" applyFont="1" applyFill="1" applyAlignment="1">
      <alignment horizontal="center" vertical="center" wrapText="1"/>
    </xf>
    <xf numFmtId="1" fontId="26" fillId="5" borderId="37" xfId="0" applyNumberFormat="1" applyFont="1" applyFill="1" applyBorder="1" applyAlignment="1">
      <alignment horizontal="center" vertical="center" wrapText="1"/>
    </xf>
    <xf numFmtId="1" fontId="26" fillId="5" borderId="16" xfId="0" applyNumberFormat="1" applyFont="1" applyFill="1" applyBorder="1" applyAlignment="1">
      <alignment horizontal="center" vertical="center" wrapText="1"/>
    </xf>
    <xf numFmtId="1" fontId="26" fillId="5" borderId="8" xfId="0" applyNumberFormat="1" applyFont="1" applyFill="1" applyBorder="1" applyAlignment="1">
      <alignment horizontal="center" vertical="center" wrapText="1"/>
    </xf>
    <xf numFmtId="1" fontId="26" fillId="5" borderId="18" xfId="0" applyNumberFormat="1" applyFont="1" applyFill="1" applyBorder="1" applyAlignment="1">
      <alignment horizontal="center" vertical="center"/>
    </xf>
    <xf numFmtId="1" fontId="26" fillId="5" borderId="19" xfId="0" applyNumberFormat="1" applyFont="1" applyFill="1" applyBorder="1" applyAlignment="1">
      <alignment horizontal="center" vertical="center"/>
    </xf>
    <xf numFmtId="1" fontId="26" fillId="5" borderId="37" xfId="0" applyNumberFormat="1" applyFont="1" applyFill="1" applyBorder="1" applyAlignment="1">
      <alignment horizontal="center" vertical="center"/>
    </xf>
    <xf numFmtId="1" fontId="26" fillId="5" borderId="16" xfId="0" applyNumberFormat="1" applyFont="1" applyFill="1" applyBorder="1" applyAlignment="1">
      <alignment horizontal="center" vertical="center"/>
    </xf>
    <xf numFmtId="1" fontId="26" fillId="5" borderId="8" xfId="0" applyNumberFormat="1" applyFont="1" applyFill="1" applyBorder="1" applyAlignment="1">
      <alignment horizontal="center" vertical="center"/>
    </xf>
    <xf numFmtId="1" fontId="26" fillId="5" borderId="0" xfId="0" applyNumberFormat="1" applyFont="1" applyFill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37" xfId="0" applyFont="1" applyFill="1" applyBorder="1" applyAlignment="1">
      <alignment horizontal="left" vertical="center"/>
    </xf>
    <xf numFmtId="0" fontId="3" fillId="5" borderId="47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95250</xdr:rowOff>
    </xdr:from>
    <xdr:ext cx="1666875" cy="1219200"/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0" y="285750"/>
          <a:ext cx="1666875" cy="1219200"/>
        </a:xfrm>
        <a:prstGeom prst="rect">
          <a:avLst/>
        </a:prstGeom>
      </xdr:spPr>
    </xdr:pic>
    <xdr:clientData/>
  </xdr:oneCellAnchor>
  <xdr:twoCellAnchor>
    <xdr:from>
      <xdr:col>3</xdr:col>
      <xdr:colOff>11906</xdr:colOff>
      <xdr:row>1</xdr:row>
      <xdr:rowOff>130969</xdr:rowOff>
    </xdr:from>
    <xdr:to>
      <xdr:col>5</xdr:col>
      <xdr:colOff>440531</xdr:colOff>
      <xdr:row>7</xdr:row>
      <xdr:rowOff>107155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BEED933-643F-432C-B3B5-0BDB701EA6C5}"/>
            </a:ext>
          </a:extLst>
        </xdr:cNvPr>
        <xdr:cNvSpPr txBox="1"/>
      </xdr:nvSpPr>
      <xdr:spPr>
        <a:xfrm>
          <a:off x="9239250" y="333375"/>
          <a:ext cx="1928812" cy="11787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ru-RU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тел:       +7</a:t>
          </a:r>
          <a:r>
            <a:rPr lang="ru-RU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922 146 58 02</a:t>
          </a:r>
          <a:endParaRPr lang="ru-RU">
            <a:effectLst/>
          </a:endParaRPr>
        </a:p>
        <a:p>
          <a:r>
            <a:rPr lang="en-US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watsapp</a:t>
          </a:r>
          <a:r>
            <a:rPr lang="ru-RU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+7 922 146 58 02</a:t>
          </a:r>
          <a:r>
            <a:rPr lang="ru-RU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ru-RU">
            <a:effectLst/>
          </a:endParaRPr>
        </a:p>
        <a:p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   artemia1758@list.ru</a:t>
          </a:r>
          <a:endParaRPr lang="ru-RU">
            <a:effectLst/>
          </a:endParaRPr>
        </a:p>
        <a:p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www.</a:t>
          </a:r>
          <a:r>
            <a:rPr lang="en-US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gidrobiontrus.ru</a:t>
          </a:r>
          <a:endParaRPr lang="ru-RU">
            <a:effectLst/>
          </a:endParaRPr>
        </a:p>
        <a:p>
          <a:endParaRPr lang="ru-RU" sz="1100"/>
        </a:p>
      </xdr:txBody>
    </xdr:sp>
    <xdr:clientData/>
  </xdr:twoCellAnchor>
  <xdr:twoCellAnchor editAs="oneCell">
    <xdr:from>
      <xdr:col>5</xdr:col>
      <xdr:colOff>476250</xdr:colOff>
      <xdr:row>1</xdr:row>
      <xdr:rowOff>59532</xdr:rowOff>
    </xdr:from>
    <xdr:to>
      <xdr:col>8</xdr:col>
      <xdr:colOff>190499</xdr:colOff>
      <xdr:row>7</xdr:row>
      <xdr:rowOff>71437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91BF5514-07D6-4C1E-A51D-725010A5E15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3781" y="261938"/>
          <a:ext cx="2000249" cy="1214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904875</xdr:colOff>
      <xdr:row>1</xdr:row>
      <xdr:rowOff>47626</xdr:rowOff>
    </xdr:from>
    <xdr:to>
      <xdr:col>1</xdr:col>
      <xdr:colOff>5505449</xdr:colOff>
      <xdr:row>8</xdr:row>
      <xdr:rowOff>35719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1D741F0-8D30-40FB-AFD6-6B1AE29204AD}"/>
            </a:ext>
          </a:extLst>
        </xdr:cNvPr>
        <xdr:cNvSpPr txBox="1"/>
      </xdr:nvSpPr>
      <xdr:spPr>
        <a:xfrm>
          <a:off x="2238375" y="250032"/>
          <a:ext cx="4600574" cy="1381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ООО "РЫБОЛОВ-СПОРТСМЕН" </a:t>
          </a:r>
          <a:endParaRPr lang="ru-RU" sz="1200">
            <a:effectLst/>
          </a:endParaRPr>
        </a:p>
        <a:p>
          <a:r>
            <a:rPr lang="ru-RU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Москва, 14 км МКАД, Рынок Садовод, Птичий рынок, Павильон 60. Тел. +7-922-146-58-02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Москва, 41 км МКАД, Рынок Славянский мир (Мельница), Павильон 49. +7-977-40-222-70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www.gidrobiontrus.ru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 artemia1758@list.ru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ru-RU" sz="1200">
            <a:effectLst/>
          </a:endParaRPr>
        </a:p>
        <a:p>
          <a:endParaRPr lang="ru-RU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youtube.com/watch?v=upn0aR2zpbE" TargetMode="External"/><Relationship Id="rId21" Type="http://schemas.openxmlformats.org/officeDocument/2006/relationships/hyperlink" Target="https://feeder.by/product/bream-exotic-leshh-ekzotik/" TargetMode="External"/><Relationship Id="rId34" Type="http://schemas.openxmlformats.org/officeDocument/2006/relationships/hyperlink" Target="https://feeder.by/product/prikormka-se-roach-black/" TargetMode="External"/><Relationship Id="rId42" Type="http://schemas.openxmlformats.org/officeDocument/2006/relationships/hyperlink" Target="https://www.youtube.com/watch?v=KsHg8G2x6BA" TargetMode="External"/><Relationship Id="rId47" Type="http://schemas.openxmlformats.org/officeDocument/2006/relationships/hyperlink" Target="https://feeder.by/product-catalog/prikormka/original/prikormka-original-river-caramel/" TargetMode="External"/><Relationship Id="rId50" Type="http://schemas.openxmlformats.org/officeDocument/2006/relationships/hyperlink" Target="https://feeder.by/product-catalog/prikormka/natural-xolodnaya-voda/" TargetMode="External"/><Relationship Id="rId55" Type="http://schemas.openxmlformats.org/officeDocument/2006/relationships/hyperlink" Target="https://feeder.by/product/aroma-sweet-nut/" TargetMode="External"/><Relationship Id="rId63" Type="http://schemas.openxmlformats.org/officeDocument/2006/relationships/hyperlink" Target="https://feeder.by/product-catalog/prikormka/natural-xolodnaya-voda/" TargetMode="External"/><Relationship Id="rId7" Type="http://schemas.openxmlformats.org/officeDocument/2006/relationships/hyperlink" Target="https://feeder.by/product/prikormka-original-crucian-tench-honey/" TargetMode="External"/><Relationship Id="rId2" Type="http://schemas.openxmlformats.org/officeDocument/2006/relationships/hyperlink" Target="https://feeder.by/product/prikormka-original-bream-sweet-nut/" TargetMode="External"/><Relationship Id="rId16" Type="http://schemas.openxmlformats.org/officeDocument/2006/relationships/hyperlink" Target="https://feeder.by/product/dobavka-expert-pastonchino-green/" TargetMode="External"/><Relationship Id="rId29" Type="http://schemas.openxmlformats.org/officeDocument/2006/relationships/hyperlink" Target="https://www.youtube.com/watch?v=4gT44z1ajLs" TargetMode="External"/><Relationship Id="rId11" Type="http://schemas.openxmlformats.org/officeDocument/2006/relationships/hyperlink" Target="https://feeder.by/product/dobavka-v-prikormku-feeder-by-pastonchino-tricolor-50-gr/" TargetMode="External"/><Relationship Id="rId24" Type="http://schemas.openxmlformats.org/officeDocument/2006/relationships/hyperlink" Target="https://www.youtube.com/watch?v=Ocn4VigsFxs" TargetMode="External"/><Relationship Id="rId32" Type="http://schemas.openxmlformats.org/officeDocument/2006/relationships/hyperlink" Target="https://feeder.by/product/prikormka-ultra-roach-plotva/" TargetMode="External"/><Relationship Id="rId37" Type="http://schemas.openxmlformats.org/officeDocument/2006/relationships/hyperlink" Target="https://feeder.by/product/prikormka-se-river/" TargetMode="External"/><Relationship Id="rId40" Type="http://schemas.openxmlformats.org/officeDocument/2006/relationships/hyperlink" Target="https://feeder.by/product-catalog/prikormka/natural-xolodnaya-voda/" TargetMode="External"/><Relationship Id="rId45" Type="http://schemas.openxmlformats.org/officeDocument/2006/relationships/hyperlink" Target="https://feeder.by/product-catalog/prikormka/original/prikormka-original-river-pea-mix/" TargetMode="External"/><Relationship Id="rId53" Type="http://schemas.openxmlformats.org/officeDocument/2006/relationships/hyperlink" Target="https://feeder.by/product-catalog/prikormka/natural-xolodnaya-voda/" TargetMode="External"/><Relationship Id="rId58" Type="http://schemas.openxmlformats.org/officeDocument/2006/relationships/hyperlink" Target="https://feeder.by/product/aroma-vanilla/" TargetMode="External"/><Relationship Id="rId5" Type="http://schemas.openxmlformats.org/officeDocument/2006/relationships/hyperlink" Target="https://feeder.by/product/prikormka-original-carp-red-melon/" TargetMode="External"/><Relationship Id="rId61" Type="http://schemas.openxmlformats.org/officeDocument/2006/relationships/hyperlink" Target="https://feeder.by/product/aroma-bisquite/" TargetMode="External"/><Relationship Id="rId19" Type="http://schemas.openxmlformats.org/officeDocument/2006/relationships/hyperlink" Target="https://feeder.by/product/bream-vanilla-cream-leshh-vanilnyj-krem/" TargetMode="External"/><Relationship Id="rId14" Type="http://schemas.openxmlformats.org/officeDocument/2006/relationships/hyperlink" Target="https://feeder.by/product/dobavka-expert-pastonchino-red/" TargetMode="External"/><Relationship Id="rId22" Type="http://schemas.openxmlformats.org/officeDocument/2006/relationships/hyperlink" Target="https://feeder.by/product/roach-active-spice-plotva-aktivnye-specii/" TargetMode="External"/><Relationship Id="rId27" Type="http://schemas.openxmlformats.org/officeDocument/2006/relationships/hyperlink" Target="https://www.youtube.com/watch?v=l494ogqCs0c" TargetMode="External"/><Relationship Id="rId30" Type="http://schemas.openxmlformats.org/officeDocument/2006/relationships/hyperlink" Target="https://www.youtube.com/watch?v=uqY4043aogY" TargetMode="External"/><Relationship Id="rId35" Type="http://schemas.openxmlformats.org/officeDocument/2006/relationships/hyperlink" Target="https://feeder.by/product/prikormka-se-bream/" TargetMode="External"/><Relationship Id="rId43" Type="http://schemas.openxmlformats.org/officeDocument/2006/relationships/hyperlink" Target="https://feeder.by/product-catalog/prikormka/original/prikormka-original-carp-strawberry/" TargetMode="External"/><Relationship Id="rId48" Type="http://schemas.openxmlformats.org/officeDocument/2006/relationships/hyperlink" Target="https://feeder.by/product-catalog/prikormka/original/prikormka-original-river-big-fish/" TargetMode="External"/><Relationship Id="rId56" Type="http://schemas.openxmlformats.org/officeDocument/2006/relationships/hyperlink" Target="https://feeder.by/product/aroma-marzipan/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feeder.by/product/original-crucian-tench-marzipan/" TargetMode="External"/><Relationship Id="rId51" Type="http://schemas.openxmlformats.org/officeDocument/2006/relationships/hyperlink" Target="https://feeder.by/product-catalog/prikormka/natural-xolodnaya-voda/" TargetMode="External"/><Relationship Id="rId3" Type="http://schemas.openxmlformats.org/officeDocument/2006/relationships/hyperlink" Target="https://feeder.by/product/prikormka-original-bream-dark/" TargetMode="External"/><Relationship Id="rId12" Type="http://schemas.openxmlformats.org/officeDocument/2006/relationships/hyperlink" Target="https://feeder.by/product/dobavka-v-prikormku-feeder-by-pastonchino-bicolor-150-gr/" TargetMode="External"/><Relationship Id="rId17" Type="http://schemas.openxmlformats.org/officeDocument/2006/relationships/hyperlink" Target="https://feeder.by/product/cruciancarp-garlic-greens-karaslin-chesnochnaya-zelen/" TargetMode="External"/><Relationship Id="rId25" Type="http://schemas.openxmlformats.org/officeDocument/2006/relationships/hyperlink" Target="https://www.youtube.com/watch?v=5MoaUjPZzcI" TargetMode="External"/><Relationship Id="rId33" Type="http://schemas.openxmlformats.org/officeDocument/2006/relationships/hyperlink" Target="https://feeder.by/product/prikormka-se-roach/" TargetMode="External"/><Relationship Id="rId38" Type="http://schemas.openxmlformats.org/officeDocument/2006/relationships/hyperlink" Target="https://feeder.by/product/prikormka-se-f1/" TargetMode="External"/><Relationship Id="rId46" Type="http://schemas.openxmlformats.org/officeDocument/2006/relationships/hyperlink" Target="https://feeder.by/product-catalog/prikormka/original/prikormka-original-roach-dark/" TargetMode="External"/><Relationship Id="rId59" Type="http://schemas.openxmlformats.org/officeDocument/2006/relationships/hyperlink" Target="https://feeder.by/product/aroma-garlic/" TargetMode="External"/><Relationship Id="rId20" Type="http://schemas.openxmlformats.org/officeDocument/2006/relationships/hyperlink" Target="https://feeder.by/product/bream-sweet-spice-leshh-sladkie-specii/" TargetMode="External"/><Relationship Id="rId41" Type="http://schemas.openxmlformats.org/officeDocument/2006/relationships/hyperlink" Target="https://feeder.by/product-catalog/prikormka/natural-xolodnaya-voda/" TargetMode="External"/><Relationship Id="rId54" Type="http://schemas.openxmlformats.org/officeDocument/2006/relationships/hyperlink" Target="https://feeder.by/product/aroma-caramel/" TargetMode="External"/><Relationship Id="rId62" Type="http://schemas.openxmlformats.org/officeDocument/2006/relationships/hyperlink" Target="https://feeder.by/product-catalog/dobavki/suhaya-aroma/carpcrucian-red-hot-peppers-karpkaras-krasnyj-zhguchij-perec/" TargetMode="External"/><Relationship Id="rId1" Type="http://schemas.openxmlformats.org/officeDocument/2006/relationships/hyperlink" Target="https://feeder.by/product/original-bream-biscuit/" TargetMode="External"/><Relationship Id="rId6" Type="http://schemas.openxmlformats.org/officeDocument/2006/relationships/hyperlink" Target="https://feeder.by/product-catalog/prikormka/original/prikormka-original-carp-strawberry-1/" TargetMode="External"/><Relationship Id="rId15" Type="http://schemas.openxmlformats.org/officeDocument/2006/relationships/hyperlink" Target="https://feeder.by/product/dobavka-expert-pastonchino-yellow/" TargetMode="External"/><Relationship Id="rId23" Type="http://schemas.openxmlformats.org/officeDocument/2006/relationships/hyperlink" Target="https://feeder.by/product/prikormka-ultra-bream-leshh/" TargetMode="External"/><Relationship Id="rId28" Type="http://schemas.openxmlformats.org/officeDocument/2006/relationships/hyperlink" Target="https://www.youtube.com/watch?v=e6jboGvpVwU" TargetMode="External"/><Relationship Id="rId36" Type="http://schemas.openxmlformats.org/officeDocument/2006/relationships/hyperlink" Target="https://feeder.by/product/prikormka-se-bream-black/" TargetMode="External"/><Relationship Id="rId49" Type="http://schemas.openxmlformats.org/officeDocument/2006/relationships/hyperlink" Target="https://feeder.by/product-catalog/prikormka/natural-xolodnaya-voda/" TargetMode="External"/><Relationship Id="rId57" Type="http://schemas.openxmlformats.org/officeDocument/2006/relationships/hyperlink" Target="https://feeder.by/product/aroma-chocolate/" TargetMode="External"/><Relationship Id="rId10" Type="http://schemas.openxmlformats.org/officeDocument/2006/relationships/hyperlink" Target="https://feeder.by/product/dobavka-v-prikormku-feeder-by-pastonchino-tricolor-150-gr-kopirovat/" TargetMode="External"/><Relationship Id="rId31" Type="http://schemas.openxmlformats.org/officeDocument/2006/relationships/hyperlink" Target="https://www.youtube.com/watch?v=W1wDQNf3Ajw" TargetMode="External"/><Relationship Id="rId44" Type="http://schemas.openxmlformats.org/officeDocument/2006/relationships/hyperlink" Target="https://feeder.by/product-catalog/prikormka/original/prikormka-natural-crucian-green/" TargetMode="External"/><Relationship Id="rId52" Type="http://schemas.openxmlformats.org/officeDocument/2006/relationships/hyperlink" Target="https://feeder.by/product-catalog/prikormka/natural-xolodnaya-voda/" TargetMode="External"/><Relationship Id="rId60" Type="http://schemas.openxmlformats.org/officeDocument/2006/relationships/hyperlink" Target="https://feeder.by/product/aroma-spice/" TargetMode="External"/><Relationship Id="rId65" Type="http://schemas.openxmlformats.org/officeDocument/2006/relationships/drawing" Target="../drawings/drawing1.xml"/><Relationship Id="rId4" Type="http://schemas.openxmlformats.org/officeDocument/2006/relationships/hyperlink" Target="https://feeder.by/product/prikormka-original-bream-spice/" TargetMode="External"/><Relationship Id="rId9" Type="http://schemas.openxmlformats.org/officeDocument/2006/relationships/hyperlink" Target="https://feeder.by/product-catalog/prikormka/original/prikormka-original-roach-dark-1/" TargetMode="External"/><Relationship Id="rId13" Type="http://schemas.openxmlformats.org/officeDocument/2006/relationships/hyperlink" Target="https://feeder.by/product/dobavka-v-prikormku-feeder-by-pastonchino-bicolor-50-gr/" TargetMode="External"/><Relationship Id="rId18" Type="http://schemas.openxmlformats.org/officeDocument/2006/relationships/hyperlink" Target="https://feeder.by/product/bream-ys-secret-leshh-ys-sekret/" TargetMode="External"/><Relationship Id="rId39" Type="http://schemas.openxmlformats.org/officeDocument/2006/relationships/hyperlink" Target="https://feeder.by/product/prikormka-se-f1-blac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4"/>
  <sheetViews>
    <sheetView tabSelected="1" topLeftCell="A2" zoomScale="80" zoomScaleNormal="80" workbookViewId="0">
      <pane ySplit="9" topLeftCell="A104" activePane="bottomLeft" state="frozen"/>
      <selection pane="bottomLeft" activeCell="N18" sqref="N18"/>
    </sheetView>
  </sheetViews>
  <sheetFormatPr defaultRowHeight="15" x14ac:dyDescent="0.25"/>
  <cols>
    <col min="1" max="1" width="20" customWidth="1"/>
    <col min="2" max="2" width="94.28515625" customWidth="1"/>
    <col min="3" max="3" width="24.140625" customWidth="1"/>
    <col min="4" max="4" width="11.7109375" customWidth="1"/>
    <col min="5" max="5" width="10.7109375" style="1" customWidth="1"/>
    <col min="6" max="6" width="12.85546875" customWidth="1"/>
    <col min="7" max="10" width="10.7109375" customWidth="1"/>
    <col min="11" max="12" width="14.7109375" customWidth="1"/>
    <col min="13" max="13" width="20.7109375" customWidth="1"/>
    <col min="14" max="14" width="12.85546875" customWidth="1"/>
  </cols>
  <sheetData>
    <row r="1" spans="1:15" ht="15.75" thickBot="1" x14ac:dyDescent="0.3"/>
    <row r="2" spans="1:15" ht="15.75" thickBot="1" x14ac:dyDescent="0.3">
      <c r="J2" s="8" t="s">
        <v>56</v>
      </c>
      <c r="K2" s="8"/>
      <c r="M2" s="86">
        <f>SUM(I13:I23,I26:I27,I30:I36,I39:J52,I55:I62,I65:I88,I91:I131)</f>
        <v>0</v>
      </c>
      <c r="O2" s="74">
        <f>M2-N2</f>
        <v>0</v>
      </c>
    </row>
    <row r="3" spans="1:15" x14ac:dyDescent="0.25">
      <c r="J3" s="8"/>
      <c r="K3" s="8"/>
    </row>
    <row r="4" spans="1:15" ht="15.75" thickBot="1" x14ac:dyDescent="0.3">
      <c r="J4" s="8"/>
      <c r="K4" s="8"/>
    </row>
    <row r="5" spans="1:15" ht="15.75" thickBot="1" x14ac:dyDescent="0.3">
      <c r="J5" s="8" t="s">
        <v>9</v>
      </c>
      <c r="K5" s="8"/>
      <c r="M5" s="9">
        <f>SUM(J13:J23,J26:J27,J30:J36,J39:J52,J55:J62,J65:J88,J91:J104)</f>
        <v>0</v>
      </c>
    </row>
    <row r="6" spans="1:15" ht="15.75" thickBot="1" x14ac:dyDescent="0.3">
      <c r="J6" s="8"/>
      <c r="K6" s="8"/>
    </row>
    <row r="7" spans="1:15" ht="15.75" thickBot="1" x14ac:dyDescent="0.3">
      <c r="J7" s="8" t="s">
        <v>10</v>
      </c>
      <c r="K7" s="8"/>
      <c r="M7" s="87">
        <f>SUM(H13:H23,H26:H27,H30:H36,H39:H42,H55:H62,H65:H88,H91:H131,H45:H52)</f>
        <v>0</v>
      </c>
    </row>
    <row r="8" spans="1:15" x14ac:dyDescent="0.25">
      <c r="J8" s="8"/>
      <c r="K8" s="8"/>
      <c r="M8" s="109"/>
    </row>
    <row r="9" spans="1:15" ht="34.5" customHeight="1" thickBot="1" x14ac:dyDescent="0.3">
      <c r="A9" s="110"/>
      <c r="B9" s="210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</row>
    <row r="10" spans="1:15" s="5" customFormat="1" ht="63" customHeight="1" thickBot="1" x14ac:dyDescent="0.3">
      <c r="A10" s="63" t="s">
        <v>5</v>
      </c>
      <c r="B10" s="64" t="s">
        <v>0</v>
      </c>
      <c r="C10" s="64" t="s">
        <v>11</v>
      </c>
      <c r="D10" s="64" t="s">
        <v>28</v>
      </c>
      <c r="E10" s="64" t="s">
        <v>2</v>
      </c>
      <c r="F10" s="64" t="s">
        <v>57</v>
      </c>
      <c r="G10" s="64" t="s">
        <v>3</v>
      </c>
      <c r="H10" s="64" t="s">
        <v>6</v>
      </c>
      <c r="I10" s="64" t="s">
        <v>130</v>
      </c>
      <c r="J10" s="64" t="s">
        <v>7</v>
      </c>
      <c r="K10" s="64" t="s">
        <v>8</v>
      </c>
      <c r="L10" s="64" t="s">
        <v>4</v>
      </c>
      <c r="M10" s="64" t="s">
        <v>70</v>
      </c>
    </row>
    <row r="11" spans="1:15" s="4" customFormat="1" ht="24" customHeight="1" x14ac:dyDescent="0.2">
      <c r="A11" s="212" t="s">
        <v>20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7"/>
    </row>
    <row r="12" spans="1:15" s="4" customFormat="1" ht="24" customHeight="1" thickBot="1" x14ac:dyDescent="0.25">
      <c r="A12" s="215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4"/>
    </row>
    <row r="13" spans="1:15" ht="24" customHeight="1" x14ac:dyDescent="0.25">
      <c r="A13" s="26">
        <v>4812554000162</v>
      </c>
      <c r="B13" s="43" t="s">
        <v>14</v>
      </c>
      <c r="C13" s="35" t="s">
        <v>38</v>
      </c>
      <c r="D13" s="13"/>
      <c r="E13" s="185" t="s">
        <v>1</v>
      </c>
      <c r="F13" s="181">
        <f>M13/1.5</f>
        <v>132</v>
      </c>
      <c r="G13" s="98">
        <v>1</v>
      </c>
      <c r="H13" s="100"/>
      <c r="I13" s="70">
        <f>H13*F13</f>
        <v>0</v>
      </c>
      <c r="J13" s="71">
        <f t="shared" ref="J13:J23" si="0">H13*G13</f>
        <v>0</v>
      </c>
      <c r="K13" s="7">
        <v>12</v>
      </c>
      <c r="L13" s="53">
        <v>12</v>
      </c>
      <c r="M13" s="140">
        <v>198</v>
      </c>
    </row>
    <row r="14" spans="1:15" ht="24" customHeight="1" x14ac:dyDescent="0.25">
      <c r="A14" s="23">
        <v>4812554000124</v>
      </c>
      <c r="B14" s="27" t="s">
        <v>36</v>
      </c>
      <c r="C14" s="34"/>
      <c r="D14" s="14"/>
      <c r="E14" s="186" t="s">
        <v>1</v>
      </c>
      <c r="F14" s="182">
        <f t="shared" ref="F14:F23" si="1">M14/1.5</f>
        <v>132</v>
      </c>
      <c r="G14" s="78">
        <v>1</v>
      </c>
      <c r="H14" s="75"/>
      <c r="I14" s="72">
        <f t="shared" ref="I14:I23" si="2">H14*F14</f>
        <v>0</v>
      </c>
      <c r="J14" s="73">
        <f t="shared" si="0"/>
        <v>0</v>
      </c>
      <c r="K14" s="32">
        <v>12</v>
      </c>
      <c r="L14" s="54">
        <v>12</v>
      </c>
      <c r="M14" s="141">
        <v>198</v>
      </c>
    </row>
    <row r="15" spans="1:15" ht="24" customHeight="1" x14ac:dyDescent="0.25">
      <c r="A15" s="23">
        <v>4812554000131</v>
      </c>
      <c r="B15" s="27" t="s">
        <v>12</v>
      </c>
      <c r="C15" s="33" t="s">
        <v>38</v>
      </c>
      <c r="D15" s="17"/>
      <c r="E15" s="186" t="s">
        <v>1</v>
      </c>
      <c r="F15" s="182">
        <f t="shared" si="1"/>
        <v>132</v>
      </c>
      <c r="G15" s="78">
        <v>1</v>
      </c>
      <c r="H15" s="75"/>
      <c r="I15" s="72">
        <f t="shared" si="2"/>
        <v>0</v>
      </c>
      <c r="J15" s="73">
        <f t="shared" si="0"/>
        <v>0</v>
      </c>
      <c r="K15" s="32">
        <v>12</v>
      </c>
      <c r="L15" s="54">
        <v>12</v>
      </c>
      <c r="M15" s="141">
        <v>198</v>
      </c>
    </row>
    <row r="16" spans="1:15" ht="24" customHeight="1" x14ac:dyDescent="0.25">
      <c r="A16" s="23">
        <v>4812554000155</v>
      </c>
      <c r="B16" s="27" t="s">
        <v>13</v>
      </c>
      <c r="C16" s="33" t="s">
        <v>38</v>
      </c>
      <c r="D16" s="14"/>
      <c r="E16" s="186" t="s">
        <v>1</v>
      </c>
      <c r="F16" s="182">
        <f t="shared" si="1"/>
        <v>132</v>
      </c>
      <c r="G16" s="78">
        <v>1</v>
      </c>
      <c r="H16" s="75"/>
      <c r="I16" s="72">
        <f t="shared" si="2"/>
        <v>0</v>
      </c>
      <c r="J16" s="73">
        <f t="shared" si="0"/>
        <v>0</v>
      </c>
      <c r="K16" s="32">
        <v>12</v>
      </c>
      <c r="L16" s="54">
        <v>12</v>
      </c>
      <c r="M16" s="141">
        <v>198</v>
      </c>
    </row>
    <row r="17" spans="1:14" ht="24" customHeight="1" x14ac:dyDescent="0.25">
      <c r="A17" s="23">
        <v>4812554000223</v>
      </c>
      <c r="B17" s="27" t="s">
        <v>15</v>
      </c>
      <c r="C17" s="33" t="s">
        <v>38</v>
      </c>
      <c r="D17" s="17"/>
      <c r="E17" s="186" t="s">
        <v>1</v>
      </c>
      <c r="F17" s="182">
        <f t="shared" si="1"/>
        <v>132</v>
      </c>
      <c r="G17" s="78">
        <v>1</v>
      </c>
      <c r="H17" s="75"/>
      <c r="I17" s="72">
        <f t="shared" si="2"/>
        <v>0</v>
      </c>
      <c r="J17" s="73">
        <f t="shared" si="0"/>
        <v>0</v>
      </c>
      <c r="K17" s="32">
        <v>12</v>
      </c>
      <c r="L17" s="54">
        <v>12</v>
      </c>
      <c r="M17" s="141">
        <v>198</v>
      </c>
    </row>
    <row r="18" spans="1:14" ht="24" customHeight="1" x14ac:dyDescent="0.25">
      <c r="A18" s="23">
        <v>4812554000186</v>
      </c>
      <c r="B18" s="27" t="s">
        <v>19</v>
      </c>
      <c r="C18" s="33" t="s">
        <v>38</v>
      </c>
      <c r="D18" s="14"/>
      <c r="E18" s="186" t="s">
        <v>1</v>
      </c>
      <c r="F18" s="182">
        <f t="shared" si="1"/>
        <v>132</v>
      </c>
      <c r="G18" s="78">
        <v>1</v>
      </c>
      <c r="H18" s="75"/>
      <c r="I18" s="72">
        <f t="shared" si="2"/>
        <v>0</v>
      </c>
      <c r="J18" s="73">
        <f t="shared" si="0"/>
        <v>0</v>
      </c>
      <c r="K18" s="32">
        <v>12</v>
      </c>
      <c r="L18" s="54">
        <v>12</v>
      </c>
      <c r="M18" s="141">
        <v>198</v>
      </c>
    </row>
    <row r="19" spans="1:14" ht="24" customHeight="1" x14ac:dyDescent="0.25">
      <c r="A19" s="26">
        <v>4812554000179</v>
      </c>
      <c r="B19" s="43" t="s">
        <v>16</v>
      </c>
      <c r="C19" s="33" t="s">
        <v>38</v>
      </c>
      <c r="D19" s="14"/>
      <c r="E19" s="186" t="s">
        <v>1</v>
      </c>
      <c r="F19" s="182">
        <f t="shared" si="1"/>
        <v>132</v>
      </c>
      <c r="G19" s="78">
        <v>1</v>
      </c>
      <c r="H19" s="75"/>
      <c r="I19" s="72">
        <f t="shared" si="2"/>
        <v>0</v>
      </c>
      <c r="J19" s="73">
        <f t="shared" si="0"/>
        <v>0</v>
      </c>
      <c r="K19" s="32">
        <v>12</v>
      </c>
      <c r="L19" s="54">
        <v>12</v>
      </c>
      <c r="M19" s="141">
        <v>198</v>
      </c>
    </row>
    <row r="20" spans="1:14" ht="24" customHeight="1" x14ac:dyDescent="0.25">
      <c r="A20" s="50">
        <v>4812554001787</v>
      </c>
      <c r="B20" s="43" t="s">
        <v>99</v>
      </c>
      <c r="C20" s="33"/>
      <c r="D20" s="14"/>
      <c r="E20" s="186" t="s">
        <v>1</v>
      </c>
      <c r="F20" s="182">
        <f t="shared" si="1"/>
        <v>132</v>
      </c>
      <c r="G20" s="78">
        <v>1</v>
      </c>
      <c r="H20" s="75"/>
      <c r="I20" s="72">
        <f t="shared" si="2"/>
        <v>0</v>
      </c>
      <c r="J20" s="73">
        <f t="shared" si="0"/>
        <v>0</v>
      </c>
      <c r="K20" s="32">
        <v>12</v>
      </c>
      <c r="L20" s="54">
        <v>12</v>
      </c>
      <c r="M20" s="141">
        <v>198</v>
      </c>
    </row>
    <row r="21" spans="1:14" ht="24" customHeight="1" x14ac:dyDescent="0.25">
      <c r="A21" s="23">
        <v>4812554000209</v>
      </c>
      <c r="B21" s="27" t="s">
        <v>17</v>
      </c>
      <c r="C21" s="33" t="s">
        <v>38</v>
      </c>
      <c r="D21" s="14"/>
      <c r="E21" s="186" t="s">
        <v>1</v>
      </c>
      <c r="F21" s="182">
        <f t="shared" si="1"/>
        <v>132</v>
      </c>
      <c r="G21" s="78">
        <v>1</v>
      </c>
      <c r="H21" s="75"/>
      <c r="I21" s="72">
        <f t="shared" si="2"/>
        <v>0</v>
      </c>
      <c r="J21" s="73">
        <f t="shared" si="0"/>
        <v>0</v>
      </c>
      <c r="K21" s="32">
        <v>12</v>
      </c>
      <c r="L21" s="54">
        <v>12</v>
      </c>
      <c r="M21" s="141">
        <v>198</v>
      </c>
    </row>
    <row r="22" spans="1:14" ht="24" customHeight="1" x14ac:dyDescent="0.25">
      <c r="A22" s="50">
        <v>4812554001770</v>
      </c>
      <c r="B22" s="27" t="s">
        <v>98</v>
      </c>
      <c r="C22" s="33"/>
      <c r="D22" s="14"/>
      <c r="E22" s="186" t="s">
        <v>1</v>
      </c>
      <c r="F22" s="182">
        <f t="shared" si="1"/>
        <v>132</v>
      </c>
      <c r="G22" s="78">
        <v>1</v>
      </c>
      <c r="H22" s="75"/>
      <c r="I22" s="72">
        <f t="shared" si="2"/>
        <v>0</v>
      </c>
      <c r="J22" s="73">
        <f t="shared" si="0"/>
        <v>0</v>
      </c>
      <c r="K22" s="32">
        <v>12</v>
      </c>
      <c r="L22" s="54">
        <v>12</v>
      </c>
      <c r="M22" s="141">
        <v>198</v>
      </c>
    </row>
    <row r="23" spans="1:14" ht="24" customHeight="1" thickBot="1" x14ac:dyDescent="0.3">
      <c r="A23" s="36">
        <v>4812554000193</v>
      </c>
      <c r="B23" s="44" t="s">
        <v>18</v>
      </c>
      <c r="C23" s="66" t="s">
        <v>38</v>
      </c>
      <c r="D23" s="38"/>
      <c r="E23" s="187" t="s">
        <v>1</v>
      </c>
      <c r="F23" s="183">
        <f t="shared" si="1"/>
        <v>132</v>
      </c>
      <c r="G23" s="99">
        <v>1</v>
      </c>
      <c r="H23" s="101"/>
      <c r="I23" s="90">
        <f t="shared" si="2"/>
        <v>0</v>
      </c>
      <c r="J23" s="91">
        <f t="shared" si="0"/>
        <v>0</v>
      </c>
      <c r="K23" s="60">
        <v>12</v>
      </c>
      <c r="L23" s="65">
        <v>12</v>
      </c>
      <c r="M23" s="142">
        <v>198</v>
      </c>
    </row>
    <row r="24" spans="1:14" ht="24" customHeight="1" x14ac:dyDescent="0.25">
      <c r="A24" s="212" t="s">
        <v>55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4"/>
    </row>
    <row r="25" spans="1:14" ht="24" customHeight="1" thickBot="1" x14ac:dyDescent="0.3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4"/>
    </row>
    <row r="26" spans="1:14" ht="24" customHeight="1" x14ac:dyDescent="0.25">
      <c r="A26" s="26">
        <v>4812554001572</v>
      </c>
      <c r="B26" s="43" t="s">
        <v>35</v>
      </c>
      <c r="C26" s="92"/>
      <c r="D26" s="13"/>
      <c r="E26" s="185" t="s">
        <v>1</v>
      </c>
      <c r="F26" s="184">
        <f>M26/1.5</f>
        <v>150</v>
      </c>
      <c r="G26" s="96">
        <v>1</v>
      </c>
      <c r="H26" s="137"/>
      <c r="I26" s="70">
        <f t="shared" ref="I26:I27" si="3">H26*F26</f>
        <v>0</v>
      </c>
      <c r="J26" s="93">
        <f>H26*G26</f>
        <v>0</v>
      </c>
      <c r="K26" s="105">
        <v>12</v>
      </c>
      <c r="L26" s="106">
        <v>12</v>
      </c>
      <c r="M26" s="140">
        <v>225</v>
      </c>
    </row>
    <row r="27" spans="1:14" ht="24" customHeight="1" thickBot="1" x14ac:dyDescent="0.3">
      <c r="A27" s="36">
        <v>4812554001565</v>
      </c>
      <c r="B27" s="42" t="s">
        <v>39</v>
      </c>
      <c r="C27" s="37"/>
      <c r="D27" s="38"/>
      <c r="E27" s="187" t="s">
        <v>1</v>
      </c>
      <c r="F27" s="184">
        <f>M27/1.5</f>
        <v>150</v>
      </c>
      <c r="G27" s="97">
        <v>1</v>
      </c>
      <c r="H27" s="138"/>
      <c r="I27" s="88">
        <f t="shared" si="3"/>
        <v>0</v>
      </c>
      <c r="J27" s="89">
        <f>H27*G27</f>
        <v>0</v>
      </c>
      <c r="K27" s="107">
        <v>12</v>
      </c>
      <c r="L27" s="108">
        <v>12</v>
      </c>
      <c r="M27" s="142">
        <v>225</v>
      </c>
    </row>
    <row r="28" spans="1:14" ht="24" customHeight="1" x14ac:dyDescent="0.25">
      <c r="A28" s="227" t="s">
        <v>129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30"/>
    </row>
    <row r="29" spans="1:14" ht="24" customHeight="1" thickBot="1" x14ac:dyDescent="0.3">
      <c r="A29" s="231"/>
      <c r="B29" s="232"/>
      <c r="C29" s="232"/>
      <c r="D29" s="232"/>
      <c r="E29" s="232"/>
      <c r="F29" s="229"/>
      <c r="G29" s="232"/>
      <c r="H29" s="232"/>
      <c r="I29" s="232"/>
      <c r="J29" s="232"/>
      <c r="K29" s="232"/>
      <c r="L29" s="232"/>
      <c r="M29" s="230"/>
    </row>
    <row r="30" spans="1:14" ht="24" customHeight="1" x14ac:dyDescent="0.25">
      <c r="A30" s="40">
        <v>4812554001657</v>
      </c>
      <c r="B30" s="43" t="s">
        <v>40</v>
      </c>
      <c r="C30" s="45"/>
      <c r="D30" s="47"/>
      <c r="E30" s="185" t="s">
        <v>1</v>
      </c>
      <c r="F30" s="181">
        <f>M30/1.515</f>
        <v>165.01650165016503</v>
      </c>
      <c r="G30" s="77">
        <v>1</v>
      </c>
      <c r="H30" s="69"/>
      <c r="I30" s="70">
        <f t="shared" ref="I30:I36" si="4">H30*F30</f>
        <v>0</v>
      </c>
      <c r="J30" s="71">
        <f t="shared" ref="J30:J36" si="5">G30*H30</f>
        <v>0</v>
      </c>
      <c r="K30" s="7">
        <v>12</v>
      </c>
      <c r="L30" s="53">
        <v>12</v>
      </c>
      <c r="M30" s="140">
        <v>250</v>
      </c>
      <c r="N30" s="74"/>
    </row>
    <row r="31" spans="1:14" ht="24" customHeight="1" x14ac:dyDescent="0.25">
      <c r="A31" s="39">
        <v>4812554001664</v>
      </c>
      <c r="B31" s="27" t="s">
        <v>41</v>
      </c>
      <c r="C31" s="45"/>
      <c r="D31" s="47"/>
      <c r="E31" s="186" t="s">
        <v>1</v>
      </c>
      <c r="F31" s="182">
        <f>M31/1.515</f>
        <v>165.01650165016503</v>
      </c>
      <c r="G31" s="78">
        <v>1</v>
      </c>
      <c r="H31" s="75"/>
      <c r="I31" s="70">
        <f t="shared" si="4"/>
        <v>0</v>
      </c>
      <c r="J31" s="71">
        <f t="shared" si="5"/>
        <v>0</v>
      </c>
      <c r="K31" s="7">
        <v>12</v>
      </c>
      <c r="L31" s="53">
        <v>12</v>
      </c>
      <c r="M31" s="141">
        <v>250</v>
      </c>
      <c r="N31" s="74"/>
    </row>
    <row r="32" spans="1:14" ht="24" customHeight="1" x14ac:dyDescent="0.25">
      <c r="A32" s="39">
        <v>4812554001671</v>
      </c>
      <c r="B32" s="27" t="s">
        <v>42</v>
      </c>
      <c r="C32" s="45"/>
      <c r="D32" s="47"/>
      <c r="E32" s="186" t="s">
        <v>1</v>
      </c>
      <c r="F32" s="182">
        <f t="shared" ref="F32:F36" si="6">M32/1.515</f>
        <v>165.01650165016503</v>
      </c>
      <c r="G32" s="78">
        <v>1</v>
      </c>
      <c r="H32" s="75"/>
      <c r="I32" s="70">
        <f t="shared" si="4"/>
        <v>0</v>
      </c>
      <c r="J32" s="71">
        <f t="shared" si="5"/>
        <v>0</v>
      </c>
      <c r="K32" s="7">
        <v>12</v>
      </c>
      <c r="L32" s="53">
        <v>12</v>
      </c>
      <c r="M32" s="141">
        <v>250</v>
      </c>
      <c r="N32" s="74"/>
    </row>
    <row r="33" spans="1:14" ht="24" customHeight="1" x14ac:dyDescent="0.25">
      <c r="A33" s="39">
        <v>4812554001688</v>
      </c>
      <c r="B33" s="27" t="s">
        <v>43</v>
      </c>
      <c r="C33" s="45"/>
      <c r="D33" s="47"/>
      <c r="E33" s="186" t="s">
        <v>1</v>
      </c>
      <c r="F33" s="182">
        <f t="shared" si="6"/>
        <v>165.01650165016503</v>
      </c>
      <c r="G33" s="78">
        <v>1</v>
      </c>
      <c r="H33" s="75"/>
      <c r="I33" s="70">
        <f t="shared" si="4"/>
        <v>0</v>
      </c>
      <c r="J33" s="71">
        <f t="shared" si="5"/>
        <v>0</v>
      </c>
      <c r="K33" s="7">
        <v>12</v>
      </c>
      <c r="L33" s="53">
        <v>12</v>
      </c>
      <c r="M33" s="141">
        <v>250</v>
      </c>
      <c r="N33" s="74"/>
    </row>
    <row r="34" spans="1:14" ht="24" customHeight="1" x14ac:dyDescent="0.25">
      <c r="A34" s="39">
        <v>4812554001695</v>
      </c>
      <c r="B34" s="27" t="s">
        <v>44</v>
      </c>
      <c r="C34" s="45"/>
      <c r="D34" s="47"/>
      <c r="E34" s="186" t="s">
        <v>1</v>
      </c>
      <c r="F34" s="182">
        <f t="shared" si="6"/>
        <v>165.01650165016503</v>
      </c>
      <c r="G34" s="78">
        <v>1</v>
      </c>
      <c r="H34" s="75"/>
      <c r="I34" s="70">
        <f t="shared" si="4"/>
        <v>0</v>
      </c>
      <c r="J34" s="71">
        <f t="shared" si="5"/>
        <v>0</v>
      </c>
      <c r="K34" s="7">
        <v>12</v>
      </c>
      <c r="L34" s="53">
        <v>12</v>
      </c>
      <c r="M34" s="141">
        <v>250</v>
      </c>
      <c r="N34" s="74"/>
    </row>
    <row r="35" spans="1:14" ht="24" customHeight="1" x14ac:dyDescent="0.25">
      <c r="A35" s="39">
        <v>4812554001725</v>
      </c>
      <c r="B35" s="27" t="s">
        <v>45</v>
      </c>
      <c r="C35" s="45"/>
      <c r="D35" s="47"/>
      <c r="E35" s="186" t="s">
        <v>1</v>
      </c>
      <c r="F35" s="182">
        <f t="shared" si="6"/>
        <v>165.01650165016503</v>
      </c>
      <c r="G35" s="78">
        <v>1</v>
      </c>
      <c r="H35" s="75"/>
      <c r="I35" s="70">
        <f t="shared" si="4"/>
        <v>0</v>
      </c>
      <c r="J35" s="71">
        <f>G35*H35</f>
        <v>0</v>
      </c>
      <c r="K35" s="7">
        <v>12</v>
      </c>
      <c r="L35" s="53">
        <v>12</v>
      </c>
      <c r="M35" s="141">
        <v>250</v>
      </c>
      <c r="N35" s="74"/>
    </row>
    <row r="36" spans="1:14" ht="24" customHeight="1" thickBot="1" x14ac:dyDescent="0.3">
      <c r="A36" s="41">
        <v>4812554001732</v>
      </c>
      <c r="B36" s="44" t="s">
        <v>46</v>
      </c>
      <c r="C36" s="56"/>
      <c r="D36" s="57"/>
      <c r="E36" s="188" t="s">
        <v>1</v>
      </c>
      <c r="F36" s="183">
        <f t="shared" si="6"/>
        <v>165.01650165016503</v>
      </c>
      <c r="G36" s="77">
        <v>1</v>
      </c>
      <c r="H36" s="76"/>
      <c r="I36" s="70">
        <f t="shared" si="4"/>
        <v>0</v>
      </c>
      <c r="J36" s="68">
        <f t="shared" si="5"/>
        <v>0</v>
      </c>
      <c r="K36" s="7">
        <v>12</v>
      </c>
      <c r="L36" s="53">
        <v>12</v>
      </c>
      <c r="M36" s="142">
        <v>250</v>
      </c>
      <c r="N36" s="74"/>
    </row>
    <row r="37" spans="1:14" ht="24" customHeight="1" x14ac:dyDescent="0.25">
      <c r="A37" s="227" t="s">
        <v>68</v>
      </c>
      <c r="B37" s="228"/>
      <c r="C37" s="228"/>
      <c r="D37" s="228"/>
      <c r="E37" s="228"/>
      <c r="F37" s="229"/>
      <c r="G37" s="228"/>
      <c r="H37" s="228"/>
      <c r="I37" s="228"/>
      <c r="J37" s="228"/>
      <c r="K37" s="228"/>
      <c r="L37" s="228"/>
      <c r="M37" s="230"/>
    </row>
    <row r="38" spans="1:14" ht="24" customHeight="1" thickBot="1" x14ac:dyDescent="0.3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0"/>
    </row>
    <row r="39" spans="1:14" ht="24" customHeight="1" x14ac:dyDescent="0.25">
      <c r="A39" s="61">
        <v>4812554001923</v>
      </c>
      <c r="B39" s="83" t="s">
        <v>94</v>
      </c>
      <c r="C39" s="45"/>
      <c r="D39" s="13"/>
      <c r="E39" s="187" t="s">
        <v>1</v>
      </c>
      <c r="F39" s="184">
        <f>M39/1.5</f>
        <v>150</v>
      </c>
      <c r="G39" s="81">
        <v>1</v>
      </c>
      <c r="H39" s="20"/>
      <c r="I39" s="70">
        <f t="shared" ref="I39:I41" si="7">H39*F39</f>
        <v>0</v>
      </c>
      <c r="J39" s="6">
        <f>G39*H39</f>
        <v>0</v>
      </c>
      <c r="K39" s="7">
        <v>12</v>
      </c>
      <c r="L39" s="53">
        <v>12</v>
      </c>
      <c r="M39" s="140">
        <v>225</v>
      </c>
    </row>
    <row r="40" spans="1:14" ht="24" customHeight="1" x14ac:dyDescent="0.25">
      <c r="A40" s="55">
        <v>4812554001749</v>
      </c>
      <c r="B40" s="84" t="s">
        <v>95</v>
      </c>
      <c r="C40" s="58"/>
      <c r="D40" s="13"/>
      <c r="E40" s="188" t="s">
        <v>1</v>
      </c>
      <c r="F40" s="184">
        <f t="shared" ref="F40:F42" si="8">M40/1.5</f>
        <v>150</v>
      </c>
      <c r="G40" s="79">
        <v>1</v>
      </c>
      <c r="H40" s="30"/>
      <c r="I40" s="70">
        <f t="shared" si="7"/>
        <v>0</v>
      </c>
      <c r="J40" s="31">
        <f t="shared" ref="J40:J41" si="9">G40*H40</f>
        <v>0</v>
      </c>
      <c r="K40" s="32">
        <v>12</v>
      </c>
      <c r="L40" s="54">
        <v>12</v>
      </c>
      <c r="M40" s="141">
        <v>225</v>
      </c>
    </row>
    <row r="41" spans="1:14" ht="24" customHeight="1" x14ac:dyDescent="0.25">
      <c r="A41" s="55">
        <v>4812554001756</v>
      </c>
      <c r="B41" s="84" t="s">
        <v>96</v>
      </c>
      <c r="C41" s="58"/>
      <c r="D41" s="13"/>
      <c r="E41" s="188" t="s">
        <v>1</v>
      </c>
      <c r="F41" s="184">
        <f t="shared" si="8"/>
        <v>150</v>
      </c>
      <c r="G41" s="79">
        <v>1</v>
      </c>
      <c r="H41" s="30"/>
      <c r="I41" s="70">
        <f t="shared" si="7"/>
        <v>0</v>
      </c>
      <c r="J41" s="31">
        <f t="shared" si="9"/>
        <v>0</v>
      </c>
      <c r="K41" s="32">
        <v>12</v>
      </c>
      <c r="L41" s="54">
        <v>12</v>
      </c>
      <c r="M41" s="141">
        <v>225</v>
      </c>
    </row>
    <row r="42" spans="1:14" ht="24" customHeight="1" thickBot="1" x14ac:dyDescent="0.3">
      <c r="A42" s="62">
        <v>4812554002074</v>
      </c>
      <c r="B42" s="85" t="s">
        <v>97</v>
      </c>
      <c r="C42" s="59"/>
      <c r="D42" s="38"/>
      <c r="E42" s="188" t="s">
        <v>1</v>
      </c>
      <c r="F42" s="184">
        <f t="shared" si="8"/>
        <v>150</v>
      </c>
      <c r="G42" s="94">
        <v>1</v>
      </c>
      <c r="H42" s="102"/>
      <c r="I42" s="88">
        <f>H42*F42</f>
        <v>0</v>
      </c>
      <c r="J42" s="95">
        <f>G42*H42</f>
        <v>0</v>
      </c>
      <c r="K42" s="60">
        <v>12</v>
      </c>
      <c r="L42" s="65">
        <v>12</v>
      </c>
      <c r="M42" s="142">
        <v>225</v>
      </c>
    </row>
    <row r="43" spans="1:14" ht="24" customHeight="1" x14ac:dyDescent="0.25">
      <c r="A43" s="233" t="s">
        <v>69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5"/>
    </row>
    <row r="44" spans="1:14" ht="24" customHeight="1" thickBot="1" x14ac:dyDescent="0.3">
      <c r="A44" s="236"/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5"/>
    </row>
    <row r="45" spans="1:14" ht="24" customHeight="1" x14ac:dyDescent="0.25">
      <c r="A45" s="61">
        <v>4812554002081</v>
      </c>
      <c r="B45" s="122" t="s">
        <v>60</v>
      </c>
      <c r="C45" s="45"/>
      <c r="D45" s="13"/>
      <c r="E45" s="189" t="s">
        <v>1</v>
      </c>
      <c r="F45" s="184">
        <f>M45/1.5</f>
        <v>300</v>
      </c>
      <c r="G45" s="111">
        <v>1</v>
      </c>
      <c r="H45" s="20"/>
      <c r="I45" s="112">
        <f t="shared" ref="I45:I52" si="10">F45*H45</f>
        <v>0</v>
      </c>
      <c r="J45" s="6">
        <f>G45*H45</f>
        <v>0</v>
      </c>
      <c r="K45" s="7">
        <v>12</v>
      </c>
      <c r="L45" s="53">
        <v>12</v>
      </c>
      <c r="M45" s="140">
        <v>450</v>
      </c>
    </row>
    <row r="46" spans="1:14" ht="24" customHeight="1" x14ac:dyDescent="0.25">
      <c r="A46" s="55">
        <v>4812554002098</v>
      </c>
      <c r="B46" s="123" t="s">
        <v>61</v>
      </c>
      <c r="C46" s="58"/>
      <c r="D46" s="13"/>
      <c r="E46" s="190" t="s">
        <v>1</v>
      </c>
      <c r="F46" s="184">
        <f t="shared" ref="F46:F52" si="11">M46/1.5</f>
        <v>300</v>
      </c>
      <c r="G46" s="113">
        <v>1</v>
      </c>
      <c r="H46" s="30"/>
      <c r="I46" s="112">
        <f t="shared" si="10"/>
        <v>0</v>
      </c>
      <c r="J46" s="6">
        <f t="shared" ref="J46:J52" si="12">G46*H46</f>
        <v>0</v>
      </c>
      <c r="K46" s="7">
        <v>12</v>
      </c>
      <c r="L46" s="53">
        <v>12</v>
      </c>
      <c r="M46" s="141">
        <v>450</v>
      </c>
    </row>
    <row r="47" spans="1:14" ht="24" customHeight="1" x14ac:dyDescent="0.25">
      <c r="A47" s="55">
        <v>4812554002104</v>
      </c>
      <c r="B47" s="123" t="s">
        <v>62</v>
      </c>
      <c r="C47" s="58"/>
      <c r="D47" s="13"/>
      <c r="E47" s="190" t="s">
        <v>1</v>
      </c>
      <c r="F47" s="184">
        <f t="shared" si="11"/>
        <v>300</v>
      </c>
      <c r="G47" s="113">
        <v>1</v>
      </c>
      <c r="H47" s="30"/>
      <c r="I47" s="112">
        <f t="shared" si="10"/>
        <v>0</v>
      </c>
      <c r="J47" s="6">
        <f t="shared" si="12"/>
        <v>0</v>
      </c>
      <c r="K47" s="7">
        <v>12</v>
      </c>
      <c r="L47" s="53">
        <v>12</v>
      </c>
      <c r="M47" s="141">
        <v>450</v>
      </c>
    </row>
    <row r="48" spans="1:14" ht="24" customHeight="1" x14ac:dyDescent="0.25">
      <c r="A48" s="55">
        <v>4812554002111</v>
      </c>
      <c r="B48" s="123" t="s">
        <v>63</v>
      </c>
      <c r="C48" s="58"/>
      <c r="D48" s="13"/>
      <c r="E48" s="190" t="s">
        <v>1</v>
      </c>
      <c r="F48" s="184">
        <f t="shared" si="11"/>
        <v>300</v>
      </c>
      <c r="G48" s="113">
        <v>1</v>
      </c>
      <c r="H48" s="30"/>
      <c r="I48" s="112">
        <f t="shared" si="10"/>
        <v>0</v>
      </c>
      <c r="J48" s="6">
        <f t="shared" si="12"/>
        <v>0</v>
      </c>
      <c r="K48" s="7">
        <v>12</v>
      </c>
      <c r="L48" s="53">
        <v>12</v>
      </c>
      <c r="M48" s="141">
        <v>450</v>
      </c>
    </row>
    <row r="49" spans="1:13" ht="24" customHeight="1" x14ac:dyDescent="0.25">
      <c r="A49" s="55">
        <v>4812554002128</v>
      </c>
      <c r="B49" s="123" t="s">
        <v>64</v>
      </c>
      <c r="C49" s="58"/>
      <c r="D49" s="13"/>
      <c r="E49" s="190" t="s">
        <v>1</v>
      </c>
      <c r="F49" s="184">
        <f t="shared" si="11"/>
        <v>300</v>
      </c>
      <c r="G49" s="113">
        <v>1</v>
      </c>
      <c r="H49" s="30"/>
      <c r="I49" s="112">
        <f t="shared" si="10"/>
        <v>0</v>
      </c>
      <c r="J49" s="6">
        <f t="shared" si="12"/>
        <v>0</v>
      </c>
      <c r="K49" s="7">
        <v>12</v>
      </c>
      <c r="L49" s="53">
        <v>12</v>
      </c>
      <c r="M49" s="141">
        <v>450</v>
      </c>
    </row>
    <row r="50" spans="1:13" ht="24" customHeight="1" x14ac:dyDescent="0.25">
      <c r="A50" s="55">
        <v>4812554002135</v>
      </c>
      <c r="B50" s="123" t="s">
        <v>65</v>
      </c>
      <c r="C50" s="58"/>
      <c r="D50" s="13"/>
      <c r="E50" s="190" t="s">
        <v>1</v>
      </c>
      <c r="F50" s="184">
        <f t="shared" si="11"/>
        <v>300</v>
      </c>
      <c r="G50" s="113">
        <v>1</v>
      </c>
      <c r="H50" s="30"/>
      <c r="I50" s="112">
        <f t="shared" si="10"/>
        <v>0</v>
      </c>
      <c r="J50" s="6">
        <f t="shared" si="12"/>
        <v>0</v>
      </c>
      <c r="K50" s="7">
        <v>12</v>
      </c>
      <c r="L50" s="53">
        <v>12</v>
      </c>
      <c r="M50" s="141">
        <v>450</v>
      </c>
    </row>
    <row r="51" spans="1:13" ht="24" customHeight="1" x14ac:dyDescent="0.25">
      <c r="A51" s="55">
        <v>4812554002135</v>
      </c>
      <c r="B51" s="118" t="s">
        <v>66</v>
      </c>
      <c r="C51" s="58"/>
      <c r="D51" s="13"/>
      <c r="E51" s="190" t="s">
        <v>1</v>
      </c>
      <c r="F51" s="184">
        <f t="shared" si="11"/>
        <v>300</v>
      </c>
      <c r="G51" s="113">
        <v>1</v>
      </c>
      <c r="H51" s="30"/>
      <c r="I51" s="112">
        <f>F51*H51</f>
        <v>0</v>
      </c>
      <c r="J51" s="6">
        <f t="shared" si="12"/>
        <v>0</v>
      </c>
      <c r="K51" s="7">
        <v>12</v>
      </c>
      <c r="L51" s="53">
        <v>12</v>
      </c>
      <c r="M51" s="141">
        <v>450</v>
      </c>
    </row>
    <row r="52" spans="1:13" ht="24" customHeight="1" thickBot="1" x14ac:dyDescent="0.3">
      <c r="A52" s="124">
        <v>4812554002142</v>
      </c>
      <c r="B52" s="125" t="s">
        <v>67</v>
      </c>
      <c r="C52" s="59"/>
      <c r="D52" s="13"/>
      <c r="E52" s="190" t="s">
        <v>1</v>
      </c>
      <c r="F52" s="184">
        <f t="shared" si="11"/>
        <v>300</v>
      </c>
      <c r="G52" s="120">
        <v>1</v>
      </c>
      <c r="H52" s="139"/>
      <c r="I52" s="114">
        <f t="shared" si="10"/>
        <v>0</v>
      </c>
      <c r="J52" s="115">
        <f t="shared" si="12"/>
        <v>0</v>
      </c>
      <c r="K52" s="7">
        <v>12</v>
      </c>
      <c r="L52" s="53">
        <v>12</v>
      </c>
      <c r="M52" s="142">
        <v>450</v>
      </c>
    </row>
    <row r="53" spans="1:13" ht="24" customHeight="1" x14ac:dyDescent="0.25">
      <c r="A53" s="233" t="s">
        <v>88</v>
      </c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5"/>
    </row>
    <row r="54" spans="1:13" ht="24" customHeight="1" thickBot="1" x14ac:dyDescent="0.3">
      <c r="A54" s="236"/>
      <c r="B54" s="237"/>
      <c r="C54" s="237"/>
      <c r="D54" s="237"/>
      <c r="E54" s="237"/>
      <c r="F54" s="237"/>
      <c r="G54" s="237"/>
      <c r="H54" s="238"/>
      <c r="I54" s="237"/>
      <c r="J54" s="237"/>
      <c r="K54" s="237"/>
      <c r="L54" s="237"/>
      <c r="M54" s="235"/>
    </row>
    <row r="55" spans="1:13" ht="24" customHeight="1" x14ac:dyDescent="0.25">
      <c r="A55" s="61">
        <v>4812554002173</v>
      </c>
      <c r="B55" s="117" t="s">
        <v>89</v>
      </c>
      <c r="C55" s="45"/>
      <c r="D55" s="67"/>
      <c r="E55" s="189" t="s">
        <v>1</v>
      </c>
      <c r="F55" s="184">
        <f>M55/1.50683</f>
        <v>365.00467869633604</v>
      </c>
      <c r="G55" s="111">
        <v>1</v>
      </c>
      <c r="H55" s="20"/>
      <c r="I55" s="112">
        <f>F55*H55</f>
        <v>0</v>
      </c>
      <c r="J55" s="6">
        <f t="shared" ref="J55:J62" si="13">G55*H55</f>
        <v>0</v>
      </c>
      <c r="K55" s="7">
        <v>12</v>
      </c>
      <c r="L55" s="53">
        <v>12</v>
      </c>
      <c r="M55" s="140">
        <v>550</v>
      </c>
    </row>
    <row r="56" spans="1:13" ht="24" customHeight="1" x14ac:dyDescent="0.25">
      <c r="A56" s="55">
        <v>4812554002166</v>
      </c>
      <c r="B56" s="118" t="s">
        <v>90</v>
      </c>
      <c r="C56" s="58"/>
      <c r="D56" s="67"/>
      <c r="E56" s="190" t="s">
        <v>1</v>
      </c>
      <c r="F56" s="184">
        <f t="shared" ref="F56:F62" si="14">M56/1.50683</f>
        <v>365.00467869633604</v>
      </c>
      <c r="G56" s="113">
        <v>1</v>
      </c>
      <c r="H56" s="30"/>
      <c r="I56" s="112">
        <f>F56*H56</f>
        <v>0</v>
      </c>
      <c r="J56" s="6">
        <f t="shared" si="13"/>
        <v>0</v>
      </c>
      <c r="K56" s="7">
        <v>12</v>
      </c>
      <c r="L56" s="53">
        <v>12</v>
      </c>
      <c r="M56" s="141">
        <v>550</v>
      </c>
    </row>
    <row r="57" spans="1:13" ht="24" customHeight="1" x14ac:dyDescent="0.25">
      <c r="A57" s="55">
        <v>4812554002180</v>
      </c>
      <c r="B57" s="118" t="s">
        <v>91</v>
      </c>
      <c r="C57" s="58"/>
      <c r="D57" s="67"/>
      <c r="E57" s="190" t="s">
        <v>1</v>
      </c>
      <c r="F57" s="184">
        <f t="shared" si="14"/>
        <v>365.00467869633604</v>
      </c>
      <c r="G57" s="113">
        <v>1</v>
      </c>
      <c r="H57" s="30"/>
      <c r="I57" s="112">
        <f t="shared" ref="I57:I62" si="15">F57*H57</f>
        <v>0</v>
      </c>
      <c r="J57" s="6">
        <f t="shared" si="13"/>
        <v>0</v>
      </c>
      <c r="K57" s="7">
        <v>12</v>
      </c>
      <c r="L57" s="53">
        <v>12</v>
      </c>
      <c r="M57" s="141">
        <v>550</v>
      </c>
    </row>
    <row r="58" spans="1:13" ht="24" customHeight="1" x14ac:dyDescent="0.3">
      <c r="A58" s="55">
        <v>4812554002197</v>
      </c>
      <c r="B58" s="118" t="s">
        <v>58</v>
      </c>
      <c r="C58" s="58"/>
      <c r="D58" s="67"/>
      <c r="E58" s="190" t="s">
        <v>1</v>
      </c>
      <c r="F58" s="184">
        <f t="shared" si="14"/>
        <v>365.00467869633604</v>
      </c>
      <c r="G58" s="113">
        <v>1</v>
      </c>
      <c r="H58" s="30"/>
      <c r="I58" s="112">
        <f t="shared" si="15"/>
        <v>0</v>
      </c>
      <c r="J58" s="6">
        <f t="shared" si="13"/>
        <v>0</v>
      </c>
      <c r="K58" s="7">
        <v>12</v>
      </c>
      <c r="L58" s="53">
        <v>12</v>
      </c>
      <c r="M58" s="141">
        <v>550</v>
      </c>
    </row>
    <row r="59" spans="1:13" ht="24" customHeight="1" x14ac:dyDescent="0.3">
      <c r="A59" s="61">
        <v>4812554002173</v>
      </c>
      <c r="B59" s="117" t="s">
        <v>80</v>
      </c>
      <c r="C59" s="45"/>
      <c r="D59" s="67"/>
      <c r="E59" s="189" t="s">
        <v>1</v>
      </c>
      <c r="F59" s="184">
        <f t="shared" si="14"/>
        <v>365.00467869633604</v>
      </c>
      <c r="G59" s="111">
        <v>1</v>
      </c>
      <c r="H59" s="30"/>
      <c r="I59" s="112">
        <f t="shared" si="15"/>
        <v>0</v>
      </c>
      <c r="J59" s="6">
        <f t="shared" si="13"/>
        <v>0</v>
      </c>
      <c r="K59" s="7">
        <v>12</v>
      </c>
      <c r="L59" s="53">
        <v>12</v>
      </c>
      <c r="M59" s="141">
        <v>550</v>
      </c>
    </row>
    <row r="60" spans="1:13" ht="24" customHeight="1" x14ac:dyDescent="0.3">
      <c r="A60" s="55">
        <v>4812554002166</v>
      </c>
      <c r="B60" s="118" t="s">
        <v>59</v>
      </c>
      <c r="C60" s="58"/>
      <c r="D60" s="67"/>
      <c r="E60" s="190" t="s">
        <v>1</v>
      </c>
      <c r="F60" s="184">
        <f t="shared" si="14"/>
        <v>365.00467869633604</v>
      </c>
      <c r="G60" s="113">
        <v>1</v>
      </c>
      <c r="H60" s="30"/>
      <c r="I60" s="112">
        <f t="shared" si="15"/>
        <v>0</v>
      </c>
      <c r="J60" s="6">
        <f t="shared" si="13"/>
        <v>0</v>
      </c>
      <c r="K60" s="7">
        <v>12</v>
      </c>
      <c r="L60" s="53">
        <v>12</v>
      </c>
      <c r="M60" s="141">
        <v>550</v>
      </c>
    </row>
    <row r="61" spans="1:13" ht="24" customHeight="1" x14ac:dyDescent="0.25">
      <c r="A61" s="55">
        <v>4812554002180</v>
      </c>
      <c r="B61" s="118" t="s">
        <v>92</v>
      </c>
      <c r="C61" s="58"/>
      <c r="D61" s="67"/>
      <c r="E61" s="190" t="s">
        <v>1</v>
      </c>
      <c r="F61" s="184">
        <f t="shared" si="14"/>
        <v>365.00467869633604</v>
      </c>
      <c r="G61" s="113">
        <v>1</v>
      </c>
      <c r="H61" s="30"/>
      <c r="I61" s="112">
        <f t="shared" si="15"/>
        <v>0</v>
      </c>
      <c r="J61" s="6">
        <f t="shared" si="13"/>
        <v>0</v>
      </c>
      <c r="K61" s="7">
        <v>12</v>
      </c>
      <c r="L61" s="53">
        <v>12</v>
      </c>
      <c r="M61" s="141">
        <v>550</v>
      </c>
    </row>
    <row r="62" spans="1:13" ht="24" customHeight="1" thickBot="1" x14ac:dyDescent="0.3">
      <c r="A62" s="116">
        <v>4812554002159</v>
      </c>
      <c r="B62" s="119" t="s">
        <v>93</v>
      </c>
      <c r="C62" s="59"/>
      <c r="D62" s="67"/>
      <c r="E62" s="190" t="s">
        <v>1</v>
      </c>
      <c r="F62" s="184">
        <f t="shared" si="14"/>
        <v>365.00467869633604</v>
      </c>
      <c r="G62" s="120">
        <v>1</v>
      </c>
      <c r="H62" s="121"/>
      <c r="I62" s="112">
        <f t="shared" si="15"/>
        <v>0</v>
      </c>
      <c r="J62" s="6">
        <f t="shared" si="13"/>
        <v>0</v>
      </c>
      <c r="K62" s="7">
        <v>12</v>
      </c>
      <c r="L62" s="53">
        <v>12</v>
      </c>
      <c r="M62" s="142">
        <v>550</v>
      </c>
    </row>
    <row r="63" spans="1:13" ht="24" customHeight="1" x14ac:dyDescent="0.25">
      <c r="A63" s="212" t="s">
        <v>22</v>
      </c>
      <c r="B63" s="213"/>
      <c r="C63" s="213"/>
      <c r="D63" s="213"/>
      <c r="E63" s="213"/>
      <c r="F63" s="213"/>
      <c r="G63" s="213"/>
      <c r="H63" s="226"/>
      <c r="I63" s="213"/>
      <c r="J63" s="213"/>
      <c r="K63" s="213"/>
      <c r="L63" s="213"/>
      <c r="M63" s="214"/>
    </row>
    <row r="64" spans="1:13" ht="24" customHeight="1" thickBot="1" x14ac:dyDescent="0.3">
      <c r="A64" s="222" t="s">
        <v>21</v>
      </c>
      <c r="B64" s="223"/>
      <c r="C64" s="223"/>
      <c r="D64" s="223"/>
      <c r="E64" s="223"/>
      <c r="F64" s="224"/>
      <c r="G64" s="223"/>
      <c r="H64" s="223"/>
      <c r="I64" s="223"/>
      <c r="J64" s="223"/>
      <c r="K64" s="224"/>
      <c r="L64" s="224"/>
      <c r="M64" s="225"/>
    </row>
    <row r="65" spans="1:13" ht="24" customHeight="1" x14ac:dyDescent="0.25">
      <c r="A65" s="25">
        <v>4812554000353</v>
      </c>
      <c r="B65" s="29" t="s">
        <v>23</v>
      </c>
      <c r="C65" s="10"/>
      <c r="D65" s="15"/>
      <c r="E65" s="191" t="s">
        <v>1</v>
      </c>
      <c r="F65" s="178">
        <f>M65/1.506</f>
        <v>83.001328021248341</v>
      </c>
      <c r="G65" s="80">
        <v>0.15</v>
      </c>
      <c r="H65" s="20"/>
      <c r="I65" s="70">
        <f t="shared" ref="I65:I78" si="16">H65*F65</f>
        <v>0</v>
      </c>
      <c r="J65" s="130">
        <f t="shared" ref="J65:J78" si="17">H65*G65</f>
        <v>0</v>
      </c>
      <c r="K65" s="132">
        <v>50</v>
      </c>
      <c r="L65" s="143">
        <v>50</v>
      </c>
      <c r="M65" s="148">
        <v>125</v>
      </c>
    </row>
    <row r="66" spans="1:13" ht="24" customHeight="1" x14ac:dyDescent="0.25">
      <c r="A66" s="23">
        <v>4812554000360</v>
      </c>
      <c r="B66" s="27" t="s">
        <v>25</v>
      </c>
      <c r="C66" s="3"/>
      <c r="D66" s="18"/>
      <c r="E66" s="186" t="s">
        <v>1</v>
      </c>
      <c r="F66" s="179">
        <f t="shared" ref="F66:F69" si="18">M66/1.506</f>
        <v>83.001328021248341</v>
      </c>
      <c r="G66" s="81">
        <v>0.15</v>
      </c>
      <c r="H66" s="21"/>
      <c r="I66" s="70">
        <f t="shared" si="16"/>
        <v>0</v>
      </c>
      <c r="J66" s="111">
        <f t="shared" si="17"/>
        <v>0</v>
      </c>
      <c r="K66" s="133">
        <v>50</v>
      </c>
      <c r="L66" s="144">
        <v>50</v>
      </c>
      <c r="M66" s="149">
        <v>125</v>
      </c>
    </row>
    <row r="67" spans="1:13" ht="24" customHeight="1" x14ac:dyDescent="0.25">
      <c r="A67" s="23">
        <v>4812554000377</v>
      </c>
      <c r="B67" s="27" t="s">
        <v>24</v>
      </c>
      <c r="C67" s="2"/>
      <c r="D67" s="14"/>
      <c r="E67" s="186" t="s">
        <v>1</v>
      </c>
      <c r="F67" s="179">
        <f t="shared" si="18"/>
        <v>83.001328021248341</v>
      </c>
      <c r="G67" s="81">
        <v>0.15</v>
      </c>
      <c r="H67" s="21"/>
      <c r="I67" s="70">
        <f t="shared" si="16"/>
        <v>0</v>
      </c>
      <c r="J67" s="111">
        <f t="shared" si="17"/>
        <v>0</v>
      </c>
      <c r="K67" s="133">
        <v>50</v>
      </c>
      <c r="L67" s="144">
        <v>50</v>
      </c>
      <c r="M67" s="149">
        <v>125</v>
      </c>
    </row>
    <row r="68" spans="1:13" ht="24" customHeight="1" x14ac:dyDescent="0.25">
      <c r="A68" s="23">
        <v>4812554000384</v>
      </c>
      <c r="B68" s="27" t="s">
        <v>26</v>
      </c>
      <c r="C68" s="3"/>
      <c r="D68" s="18"/>
      <c r="E68" s="186" t="s">
        <v>1</v>
      </c>
      <c r="F68" s="179">
        <f t="shared" si="18"/>
        <v>83.001328021248341</v>
      </c>
      <c r="G68" s="81">
        <v>0.15</v>
      </c>
      <c r="H68" s="21"/>
      <c r="I68" s="70">
        <f t="shared" si="16"/>
        <v>0</v>
      </c>
      <c r="J68" s="111">
        <f t="shared" si="17"/>
        <v>0</v>
      </c>
      <c r="K68" s="133">
        <v>50</v>
      </c>
      <c r="L68" s="144">
        <v>50</v>
      </c>
      <c r="M68" s="149">
        <v>125</v>
      </c>
    </row>
    <row r="69" spans="1:13" ht="24" customHeight="1" thickBot="1" x14ac:dyDescent="0.3">
      <c r="A69" s="24">
        <v>4812554000391</v>
      </c>
      <c r="B69" s="28" t="s">
        <v>27</v>
      </c>
      <c r="C69" s="11"/>
      <c r="D69" s="16"/>
      <c r="E69" s="192" t="s">
        <v>1</v>
      </c>
      <c r="F69" s="180">
        <f t="shared" si="18"/>
        <v>83.001328021248341</v>
      </c>
      <c r="G69" s="82">
        <v>0.15</v>
      </c>
      <c r="H69" s="22"/>
      <c r="I69" s="88">
        <f t="shared" si="16"/>
        <v>0</v>
      </c>
      <c r="J69" s="131">
        <f t="shared" si="17"/>
        <v>0</v>
      </c>
      <c r="K69" s="135">
        <v>50</v>
      </c>
      <c r="L69" s="145">
        <v>50</v>
      </c>
      <c r="M69" s="150">
        <v>125</v>
      </c>
    </row>
    <row r="70" spans="1:13" ht="24" customHeight="1" x14ac:dyDescent="0.25">
      <c r="A70" s="26">
        <v>4812554000438</v>
      </c>
      <c r="B70" s="43" t="s">
        <v>26</v>
      </c>
      <c r="C70" s="3"/>
      <c r="D70" s="18"/>
      <c r="E70" s="185" t="s">
        <v>1</v>
      </c>
      <c r="F70" s="178">
        <f>M70/1.5557</f>
        <v>44.995821816545607</v>
      </c>
      <c r="G70" s="81">
        <v>0.05</v>
      </c>
      <c r="H70" s="21"/>
      <c r="I70" s="103">
        <f t="shared" si="16"/>
        <v>0</v>
      </c>
      <c r="J70" s="81">
        <f t="shared" si="17"/>
        <v>0</v>
      </c>
      <c r="K70" s="132">
        <v>200</v>
      </c>
      <c r="L70" s="143">
        <v>200</v>
      </c>
      <c r="M70" s="151">
        <v>70</v>
      </c>
    </row>
    <row r="71" spans="1:13" ht="24" customHeight="1" thickBot="1" x14ac:dyDescent="0.3">
      <c r="A71" s="24">
        <v>4812554000445</v>
      </c>
      <c r="B71" s="28" t="s">
        <v>27</v>
      </c>
      <c r="C71" s="11"/>
      <c r="D71" s="16"/>
      <c r="E71" s="192" t="s">
        <v>1</v>
      </c>
      <c r="F71" s="180">
        <f>M71/1.5557</f>
        <v>44.995821816545607</v>
      </c>
      <c r="G71" s="82">
        <v>0.05</v>
      </c>
      <c r="H71" s="22"/>
      <c r="I71" s="104">
        <f t="shared" si="16"/>
        <v>0</v>
      </c>
      <c r="J71" s="82">
        <f t="shared" si="17"/>
        <v>0</v>
      </c>
      <c r="K71" s="134">
        <v>200</v>
      </c>
      <c r="L71" s="146">
        <v>200</v>
      </c>
      <c r="M71" s="152">
        <v>70</v>
      </c>
    </row>
    <row r="72" spans="1:13" ht="24" customHeight="1" x14ac:dyDescent="0.25">
      <c r="A72" s="23">
        <v>4812554001589</v>
      </c>
      <c r="B72" s="29" t="s">
        <v>34</v>
      </c>
      <c r="C72" s="12"/>
      <c r="D72" s="19"/>
      <c r="E72" s="191" t="s">
        <v>1</v>
      </c>
      <c r="F72" s="178">
        <f>M72/1.5</f>
        <v>100</v>
      </c>
      <c r="G72" s="80">
        <v>0.15</v>
      </c>
      <c r="H72" s="20"/>
      <c r="I72" s="70">
        <f t="shared" si="16"/>
        <v>0</v>
      </c>
      <c r="J72" s="130">
        <f t="shared" si="17"/>
        <v>0</v>
      </c>
      <c r="K72" s="136">
        <v>50</v>
      </c>
      <c r="L72" s="147">
        <v>50</v>
      </c>
      <c r="M72" s="148">
        <v>150</v>
      </c>
    </row>
    <row r="73" spans="1:13" ht="24" customHeight="1" x14ac:dyDescent="0.25">
      <c r="A73" s="23">
        <v>4812554001596</v>
      </c>
      <c r="B73" s="27" t="s">
        <v>31</v>
      </c>
      <c r="C73" s="2"/>
      <c r="D73" s="14"/>
      <c r="E73" s="186" t="s">
        <v>1</v>
      </c>
      <c r="F73" s="179">
        <f t="shared" ref="F73:F78" si="19">M73/1.5</f>
        <v>100</v>
      </c>
      <c r="G73" s="81">
        <v>0.15</v>
      </c>
      <c r="H73" s="21"/>
      <c r="I73" s="70">
        <f t="shared" si="16"/>
        <v>0</v>
      </c>
      <c r="J73" s="111">
        <f t="shared" si="17"/>
        <v>0</v>
      </c>
      <c r="K73" s="133">
        <v>50</v>
      </c>
      <c r="L73" s="144">
        <v>50</v>
      </c>
      <c r="M73" s="149">
        <v>150</v>
      </c>
    </row>
    <row r="74" spans="1:13" ht="24" customHeight="1" x14ac:dyDescent="0.25">
      <c r="A74" s="23">
        <v>4812554001602</v>
      </c>
      <c r="B74" s="27" t="s">
        <v>32</v>
      </c>
      <c r="C74" s="2"/>
      <c r="D74" s="14"/>
      <c r="E74" s="186" t="s">
        <v>1</v>
      </c>
      <c r="F74" s="179">
        <f t="shared" si="19"/>
        <v>100</v>
      </c>
      <c r="G74" s="81">
        <v>0.15</v>
      </c>
      <c r="H74" s="21"/>
      <c r="I74" s="70">
        <f t="shared" si="16"/>
        <v>0</v>
      </c>
      <c r="J74" s="111">
        <f t="shared" si="17"/>
        <v>0</v>
      </c>
      <c r="K74" s="133">
        <v>50</v>
      </c>
      <c r="L74" s="144">
        <v>50</v>
      </c>
      <c r="M74" s="149">
        <v>150</v>
      </c>
    </row>
    <row r="75" spans="1:13" ht="24" customHeight="1" x14ac:dyDescent="0.25">
      <c r="A75" s="23">
        <v>4812554001619</v>
      </c>
      <c r="B75" s="27" t="s">
        <v>30</v>
      </c>
      <c r="C75" s="2"/>
      <c r="D75" s="14"/>
      <c r="E75" s="186" t="s">
        <v>1</v>
      </c>
      <c r="F75" s="179">
        <f t="shared" si="19"/>
        <v>100</v>
      </c>
      <c r="G75" s="81">
        <v>0.15</v>
      </c>
      <c r="H75" s="21"/>
      <c r="I75" s="70">
        <f t="shared" si="16"/>
        <v>0</v>
      </c>
      <c r="J75" s="111">
        <f t="shared" si="17"/>
        <v>0</v>
      </c>
      <c r="K75" s="133">
        <v>50</v>
      </c>
      <c r="L75" s="144">
        <v>50</v>
      </c>
      <c r="M75" s="149">
        <v>150</v>
      </c>
    </row>
    <row r="76" spans="1:13" ht="24" customHeight="1" x14ac:dyDescent="0.25">
      <c r="A76" s="23">
        <v>4812554001626</v>
      </c>
      <c r="B76" s="27" t="s">
        <v>29</v>
      </c>
      <c r="C76" s="2"/>
      <c r="D76" s="14"/>
      <c r="E76" s="186" t="s">
        <v>1</v>
      </c>
      <c r="F76" s="179">
        <f t="shared" si="19"/>
        <v>100</v>
      </c>
      <c r="G76" s="81">
        <v>0.15</v>
      </c>
      <c r="H76" s="21"/>
      <c r="I76" s="70">
        <f t="shared" si="16"/>
        <v>0</v>
      </c>
      <c r="J76" s="111">
        <f t="shared" si="17"/>
        <v>0</v>
      </c>
      <c r="K76" s="133">
        <v>50</v>
      </c>
      <c r="L76" s="144">
        <v>50</v>
      </c>
      <c r="M76" s="149">
        <v>150</v>
      </c>
    </row>
    <row r="77" spans="1:13" ht="24" customHeight="1" x14ac:dyDescent="0.25">
      <c r="A77" s="39">
        <v>4812554001640</v>
      </c>
      <c r="B77" s="27" t="s">
        <v>54</v>
      </c>
      <c r="C77" s="51"/>
      <c r="D77" s="52"/>
      <c r="E77" s="188" t="s">
        <v>1</v>
      </c>
      <c r="F77" s="179">
        <f t="shared" ref="F77" si="20">M77/1.5</f>
        <v>100</v>
      </c>
      <c r="G77" s="79">
        <v>0.15</v>
      </c>
      <c r="H77" s="21"/>
      <c r="I77" s="70">
        <f t="shared" ref="I77" si="21">H77*F77</f>
        <v>0</v>
      </c>
      <c r="J77" s="113">
        <f t="shared" si="17"/>
        <v>0</v>
      </c>
      <c r="K77" s="133">
        <v>50</v>
      </c>
      <c r="L77" s="144">
        <v>50</v>
      </c>
      <c r="M77" s="149">
        <v>150</v>
      </c>
    </row>
    <row r="78" spans="1:13" ht="24" customHeight="1" thickBot="1" x14ac:dyDescent="0.3">
      <c r="A78" s="23">
        <v>4812554001633</v>
      </c>
      <c r="B78" s="27" t="s">
        <v>33</v>
      </c>
      <c r="C78" s="2"/>
      <c r="D78" s="14"/>
      <c r="E78" s="186" t="s">
        <v>1</v>
      </c>
      <c r="F78" s="180">
        <f t="shared" si="19"/>
        <v>100</v>
      </c>
      <c r="G78" s="81">
        <v>0.15</v>
      </c>
      <c r="H78" s="30"/>
      <c r="I78" s="70">
        <f t="shared" si="16"/>
        <v>0</v>
      </c>
      <c r="J78" s="127">
        <f t="shared" si="17"/>
        <v>0</v>
      </c>
      <c r="K78" s="134">
        <v>50</v>
      </c>
      <c r="L78" s="146">
        <v>50</v>
      </c>
      <c r="M78" s="150">
        <v>150</v>
      </c>
    </row>
    <row r="79" spans="1:13" ht="24" customHeight="1" x14ac:dyDescent="0.25">
      <c r="A79" s="212" t="s">
        <v>71</v>
      </c>
      <c r="B79" s="213"/>
      <c r="C79" s="213"/>
      <c r="D79" s="213"/>
      <c r="E79" s="213"/>
      <c r="F79" s="226"/>
      <c r="G79" s="213"/>
      <c r="H79" s="213"/>
      <c r="I79" s="213"/>
      <c r="J79" s="213"/>
      <c r="K79" s="226"/>
      <c r="L79" s="226"/>
      <c r="M79" s="214"/>
    </row>
    <row r="80" spans="1:13" ht="24" customHeight="1" thickBot="1" x14ac:dyDescent="0.3">
      <c r="A80" s="239"/>
      <c r="B80" s="240"/>
      <c r="C80" s="240"/>
      <c r="D80" s="240"/>
      <c r="E80" s="240"/>
      <c r="F80" s="241"/>
      <c r="G80" s="240"/>
      <c r="H80" s="240"/>
      <c r="I80" s="240"/>
      <c r="J80" s="240"/>
      <c r="K80" s="240"/>
      <c r="L80" s="240"/>
      <c r="M80" s="242"/>
    </row>
    <row r="81" spans="1:13" ht="24" customHeight="1" x14ac:dyDescent="0.25">
      <c r="A81" s="26">
        <v>4812554000292</v>
      </c>
      <c r="B81" s="43" t="s">
        <v>72</v>
      </c>
      <c r="C81" s="3"/>
      <c r="D81" s="47"/>
      <c r="E81" s="185" t="s">
        <v>1</v>
      </c>
      <c r="F81" s="178">
        <f>M81/1.5</f>
        <v>200</v>
      </c>
      <c r="G81" s="81">
        <v>0.6</v>
      </c>
      <c r="H81" s="21"/>
      <c r="I81" s="112">
        <f t="shared" ref="I81:I88" si="22">H81*F81</f>
        <v>0</v>
      </c>
      <c r="J81" s="6">
        <f t="shared" ref="J81:J87" si="23">H81*G81</f>
        <v>0</v>
      </c>
      <c r="K81" s="7">
        <v>20</v>
      </c>
      <c r="L81" s="53">
        <v>20</v>
      </c>
      <c r="M81" s="140">
        <v>300</v>
      </c>
    </row>
    <row r="82" spans="1:13" ht="24" customHeight="1" x14ac:dyDescent="0.25">
      <c r="A82" s="23">
        <v>4812554000230</v>
      </c>
      <c r="B82" s="27" t="s">
        <v>73</v>
      </c>
      <c r="C82" s="2"/>
      <c r="D82" s="47"/>
      <c r="E82" s="186" t="s">
        <v>1</v>
      </c>
      <c r="F82" s="179">
        <f t="shared" ref="F82:F87" si="24">M82/1.5</f>
        <v>200</v>
      </c>
      <c r="G82" s="81">
        <v>0.6</v>
      </c>
      <c r="H82" s="21"/>
      <c r="I82" s="126">
        <f t="shared" si="22"/>
        <v>0</v>
      </c>
      <c r="J82" s="6">
        <f t="shared" si="23"/>
        <v>0</v>
      </c>
      <c r="K82" s="7">
        <v>20</v>
      </c>
      <c r="L82" s="53">
        <v>20</v>
      </c>
      <c r="M82" s="141">
        <v>300</v>
      </c>
    </row>
    <row r="83" spans="1:13" ht="24" customHeight="1" x14ac:dyDescent="0.25">
      <c r="A83" s="23">
        <v>4812554000247</v>
      </c>
      <c r="B83" s="27" t="s">
        <v>74</v>
      </c>
      <c r="C83" s="2"/>
      <c r="D83" s="47"/>
      <c r="E83" s="186" t="s">
        <v>1</v>
      </c>
      <c r="F83" s="179">
        <f t="shared" si="24"/>
        <v>200</v>
      </c>
      <c r="G83" s="81">
        <v>0.6</v>
      </c>
      <c r="H83" s="21"/>
      <c r="I83" s="126">
        <f t="shared" si="22"/>
        <v>0</v>
      </c>
      <c r="J83" s="6">
        <f t="shared" si="23"/>
        <v>0</v>
      </c>
      <c r="K83" s="7">
        <v>20</v>
      </c>
      <c r="L83" s="53">
        <v>20</v>
      </c>
      <c r="M83" s="141">
        <v>300</v>
      </c>
    </row>
    <row r="84" spans="1:13" ht="24" customHeight="1" x14ac:dyDescent="0.25">
      <c r="A84" s="23">
        <v>4812554000339</v>
      </c>
      <c r="B84" s="27" t="s">
        <v>75</v>
      </c>
      <c r="C84" s="2"/>
      <c r="D84" s="47"/>
      <c r="E84" s="186" t="s">
        <v>1</v>
      </c>
      <c r="F84" s="179">
        <f t="shared" si="24"/>
        <v>200</v>
      </c>
      <c r="G84" s="81">
        <v>0.6</v>
      </c>
      <c r="H84" s="21"/>
      <c r="I84" s="126">
        <f t="shared" si="22"/>
        <v>0</v>
      </c>
      <c r="J84" s="6">
        <f t="shared" si="23"/>
        <v>0</v>
      </c>
      <c r="K84" s="7">
        <v>20</v>
      </c>
      <c r="L84" s="53">
        <v>20</v>
      </c>
      <c r="M84" s="141">
        <v>300</v>
      </c>
    </row>
    <row r="85" spans="1:13" ht="24" customHeight="1" x14ac:dyDescent="0.25">
      <c r="A85" s="23">
        <v>4812554000285</v>
      </c>
      <c r="B85" s="27" t="s">
        <v>76</v>
      </c>
      <c r="C85" s="2"/>
      <c r="D85" s="14"/>
      <c r="E85" s="186" t="s">
        <v>1</v>
      </c>
      <c r="F85" s="179">
        <f t="shared" si="24"/>
        <v>200</v>
      </c>
      <c r="G85" s="81">
        <v>0.6</v>
      </c>
      <c r="H85" s="21"/>
      <c r="I85" s="126">
        <f t="shared" si="22"/>
        <v>0</v>
      </c>
      <c r="J85" s="6">
        <f t="shared" si="23"/>
        <v>0</v>
      </c>
      <c r="K85" s="7">
        <v>20</v>
      </c>
      <c r="L85" s="53">
        <v>20</v>
      </c>
      <c r="M85" s="141">
        <v>300</v>
      </c>
    </row>
    <row r="86" spans="1:13" ht="24" customHeight="1" x14ac:dyDescent="0.25">
      <c r="A86" s="23">
        <v>4812554000254</v>
      </c>
      <c r="B86" s="27" t="s">
        <v>77</v>
      </c>
      <c r="C86" s="2"/>
      <c r="D86" s="47"/>
      <c r="E86" s="186" t="s">
        <v>1</v>
      </c>
      <c r="F86" s="179">
        <f t="shared" si="24"/>
        <v>200</v>
      </c>
      <c r="G86" s="81">
        <v>0.6</v>
      </c>
      <c r="H86" s="21"/>
      <c r="I86" s="126">
        <f t="shared" si="22"/>
        <v>0</v>
      </c>
      <c r="J86" s="6">
        <f t="shared" si="23"/>
        <v>0</v>
      </c>
      <c r="K86" s="7">
        <v>20</v>
      </c>
      <c r="L86" s="53">
        <v>20</v>
      </c>
      <c r="M86" s="141">
        <v>300</v>
      </c>
    </row>
    <row r="87" spans="1:13" ht="24" customHeight="1" x14ac:dyDescent="0.25">
      <c r="A87" s="23">
        <v>4812554000346</v>
      </c>
      <c r="B87" s="27" t="s">
        <v>78</v>
      </c>
      <c r="C87" s="2"/>
      <c r="D87" s="47"/>
      <c r="E87" s="186" t="s">
        <v>1</v>
      </c>
      <c r="F87" s="179">
        <f t="shared" si="24"/>
        <v>200</v>
      </c>
      <c r="G87" s="81">
        <v>0.6</v>
      </c>
      <c r="H87" s="21"/>
      <c r="I87" s="126">
        <f t="shared" si="22"/>
        <v>0</v>
      </c>
      <c r="J87" s="6">
        <f t="shared" si="23"/>
        <v>0</v>
      </c>
      <c r="K87" s="7">
        <v>20</v>
      </c>
      <c r="L87" s="53">
        <v>20</v>
      </c>
      <c r="M87" s="141">
        <v>300</v>
      </c>
    </row>
    <row r="88" spans="1:13" ht="24" customHeight="1" thickBot="1" x14ac:dyDescent="0.3">
      <c r="A88" s="36">
        <v>4812554000308</v>
      </c>
      <c r="B88" s="44" t="s">
        <v>79</v>
      </c>
      <c r="C88" s="51"/>
      <c r="D88" s="57"/>
      <c r="E88" s="188" t="s">
        <v>1</v>
      </c>
      <c r="F88" s="180">
        <f>M88/1.5</f>
        <v>200</v>
      </c>
      <c r="G88" s="153">
        <v>0.6</v>
      </c>
      <c r="H88" s="128"/>
      <c r="I88" s="129">
        <f t="shared" si="22"/>
        <v>0</v>
      </c>
      <c r="J88" s="115">
        <f>H88*G88</f>
        <v>0</v>
      </c>
      <c r="K88" s="7">
        <v>20</v>
      </c>
      <c r="L88" s="53">
        <v>20</v>
      </c>
      <c r="M88" s="142">
        <v>300</v>
      </c>
    </row>
    <row r="89" spans="1:13" ht="24" customHeight="1" x14ac:dyDescent="0.25">
      <c r="A89" s="218" t="s">
        <v>82</v>
      </c>
      <c r="B89" s="219"/>
      <c r="C89" s="219"/>
      <c r="D89" s="219"/>
      <c r="E89" s="219"/>
      <c r="F89" s="220"/>
      <c r="G89" s="219"/>
      <c r="H89" s="219"/>
      <c r="I89" s="219"/>
      <c r="J89" s="219"/>
      <c r="K89" s="219"/>
      <c r="L89" s="219"/>
      <c r="M89" s="221"/>
    </row>
    <row r="90" spans="1:13" ht="24" customHeight="1" thickBot="1" x14ac:dyDescent="0.3">
      <c r="A90" s="222" t="s">
        <v>37</v>
      </c>
      <c r="B90" s="223"/>
      <c r="C90" s="223"/>
      <c r="D90" s="223"/>
      <c r="E90" s="223"/>
      <c r="F90" s="224"/>
      <c r="G90" s="223"/>
      <c r="H90" s="223"/>
      <c r="I90" s="223"/>
      <c r="J90" s="223"/>
      <c r="K90" s="223"/>
      <c r="L90" s="223"/>
      <c r="M90" s="225"/>
    </row>
    <row r="91" spans="1:13" ht="24" customHeight="1" x14ac:dyDescent="0.25">
      <c r="A91" s="26">
        <v>4812554001947</v>
      </c>
      <c r="B91" s="83" t="s">
        <v>47</v>
      </c>
      <c r="C91" s="48"/>
      <c r="D91" s="46"/>
      <c r="E91" s="185" t="s">
        <v>1</v>
      </c>
      <c r="F91" s="178">
        <f>M91/1.505</f>
        <v>99.003322259136226</v>
      </c>
      <c r="G91" s="81">
        <v>0.75000000000000011</v>
      </c>
      <c r="H91" s="21"/>
      <c r="I91" s="70">
        <f t="shared" ref="I91:I98" si="25">H91*F91</f>
        <v>0</v>
      </c>
      <c r="J91" s="6">
        <f t="shared" ref="J91:J98" si="26">H91*G91</f>
        <v>0</v>
      </c>
      <c r="K91" s="7">
        <v>16</v>
      </c>
      <c r="L91" s="53">
        <v>16</v>
      </c>
      <c r="M91" s="148">
        <v>149</v>
      </c>
    </row>
    <row r="92" spans="1:13" ht="24" customHeight="1" x14ac:dyDescent="0.25">
      <c r="A92" s="23">
        <v>4812554001954</v>
      </c>
      <c r="B92" s="83" t="s">
        <v>48</v>
      </c>
      <c r="C92" s="49"/>
      <c r="D92" s="46"/>
      <c r="E92" s="186" t="s">
        <v>1</v>
      </c>
      <c r="F92" s="179">
        <f t="shared" ref="F92:F98" si="27">M92/1.505</f>
        <v>99.003322259136226</v>
      </c>
      <c r="G92" s="81">
        <v>0.75000000000000011</v>
      </c>
      <c r="H92" s="30"/>
      <c r="I92" s="70">
        <f t="shared" si="25"/>
        <v>0</v>
      </c>
      <c r="J92" s="31">
        <f t="shared" si="26"/>
        <v>0</v>
      </c>
      <c r="K92" s="32">
        <v>16</v>
      </c>
      <c r="L92" s="54">
        <v>16</v>
      </c>
      <c r="M92" s="149">
        <v>149</v>
      </c>
    </row>
    <row r="93" spans="1:13" ht="24" customHeight="1" x14ac:dyDescent="0.25">
      <c r="A93" s="23">
        <v>4812554001961</v>
      </c>
      <c r="B93" s="83" t="s">
        <v>49</v>
      </c>
      <c r="C93" s="49"/>
      <c r="D93" s="46"/>
      <c r="E93" s="186" t="s">
        <v>1</v>
      </c>
      <c r="F93" s="179">
        <f t="shared" si="27"/>
        <v>99.003322259136226</v>
      </c>
      <c r="G93" s="81">
        <v>0.75000000000000011</v>
      </c>
      <c r="H93" s="21"/>
      <c r="I93" s="70">
        <f t="shared" si="25"/>
        <v>0</v>
      </c>
      <c r="J93" s="6">
        <f t="shared" si="26"/>
        <v>0</v>
      </c>
      <c r="K93" s="7">
        <v>16</v>
      </c>
      <c r="L93" s="54">
        <v>16</v>
      </c>
      <c r="M93" s="149">
        <v>149</v>
      </c>
    </row>
    <row r="94" spans="1:13" ht="24" customHeight="1" x14ac:dyDescent="0.25">
      <c r="A94" s="26">
        <v>4812554001978</v>
      </c>
      <c r="B94" s="83" t="s">
        <v>50</v>
      </c>
      <c r="C94" s="49"/>
      <c r="D94" s="46"/>
      <c r="E94" s="185" t="s">
        <v>1</v>
      </c>
      <c r="F94" s="179">
        <f t="shared" si="27"/>
        <v>99.003322259136226</v>
      </c>
      <c r="G94" s="81">
        <v>0.75000000000000011</v>
      </c>
      <c r="H94" s="21"/>
      <c r="I94" s="70">
        <f t="shared" si="25"/>
        <v>0</v>
      </c>
      <c r="J94" s="6">
        <f t="shared" si="26"/>
        <v>0</v>
      </c>
      <c r="K94" s="7">
        <v>16</v>
      </c>
      <c r="L94" s="54">
        <v>16</v>
      </c>
      <c r="M94" s="149">
        <v>149</v>
      </c>
    </row>
    <row r="95" spans="1:13" ht="24" customHeight="1" x14ac:dyDescent="0.25">
      <c r="A95" s="26">
        <v>4812554001985</v>
      </c>
      <c r="B95" s="83" t="s">
        <v>51</v>
      </c>
      <c r="C95" s="33"/>
      <c r="D95" s="46"/>
      <c r="E95" s="185" t="s">
        <v>1</v>
      </c>
      <c r="F95" s="179">
        <f t="shared" si="27"/>
        <v>99.003322259136226</v>
      </c>
      <c r="G95" s="81">
        <v>0.75000000000000011</v>
      </c>
      <c r="H95" s="21"/>
      <c r="I95" s="70">
        <f t="shared" si="25"/>
        <v>0</v>
      </c>
      <c r="J95" s="6">
        <f t="shared" si="26"/>
        <v>0</v>
      </c>
      <c r="K95" s="7">
        <v>16</v>
      </c>
      <c r="L95" s="54">
        <v>16</v>
      </c>
      <c r="M95" s="149">
        <v>149</v>
      </c>
    </row>
    <row r="96" spans="1:13" ht="24" customHeight="1" x14ac:dyDescent="0.25">
      <c r="A96" s="26">
        <v>4812554002005</v>
      </c>
      <c r="B96" s="83" t="s">
        <v>52</v>
      </c>
      <c r="C96" s="33"/>
      <c r="D96" s="46"/>
      <c r="E96" s="185" t="s">
        <v>1</v>
      </c>
      <c r="F96" s="179">
        <f t="shared" si="27"/>
        <v>99.003322259136226</v>
      </c>
      <c r="G96" s="81">
        <v>0.75000000000000011</v>
      </c>
      <c r="H96" s="21"/>
      <c r="I96" s="70">
        <f t="shared" si="25"/>
        <v>0</v>
      </c>
      <c r="J96" s="6">
        <f t="shared" si="26"/>
        <v>0</v>
      </c>
      <c r="K96" s="7">
        <v>16</v>
      </c>
      <c r="L96" s="54">
        <v>16</v>
      </c>
      <c r="M96" s="149">
        <v>149</v>
      </c>
    </row>
    <row r="97" spans="1:14" ht="24" customHeight="1" x14ac:dyDescent="0.25">
      <c r="A97" s="26"/>
      <c r="B97" s="83" t="s">
        <v>83</v>
      </c>
      <c r="C97" s="48"/>
      <c r="D97" s="46"/>
      <c r="E97" s="185" t="s">
        <v>1</v>
      </c>
      <c r="F97" s="179">
        <f>M97/1.505</f>
        <v>99.003322259136226</v>
      </c>
      <c r="G97" s="81">
        <v>0.75000000000000011</v>
      </c>
      <c r="H97" s="21"/>
      <c r="I97" s="70">
        <f t="shared" ref="I97" si="28">H97*F97</f>
        <v>0</v>
      </c>
      <c r="J97" s="6">
        <f t="shared" ref="J97" si="29">H97*G97</f>
        <v>0</v>
      </c>
      <c r="K97" s="7">
        <v>16</v>
      </c>
      <c r="L97" s="53">
        <v>16</v>
      </c>
      <c r="M97" s="149">
        <v>149</v>
      </c>
    </row>
    <row r="98" spans="1:14" ht="24" customHeight="1" thickBot="1" x14ac:dyDescent="0.3">
      <c r="A98" s="26">
        <v>4812554002012</v>
      </c>
      <c r="B98" s="83" t="s">
        <v>53</v>
      </c>
      <c r="C98" s="33"/>
      <c r="D98" s="46"/>
      <c r="E98" s="185" t="s">
        <v>1</v>
      </c>
      <c r="F98" s="180">
        <f t="shared" si="27"/>
        <v>99.003322259136226</v>
      </c>
      <c r="G98" s="81">
        <v>0.75000000000000011</v>
      </c>
      <c r="H98" s="21"/>
      <c r="I98" s="70">
        <f t="shared" si="25"/>
        <v>0</v>
      </c>
      <c r="J98" s="6">
        <f t="shared" si="26"/>
        <v>0</v>
      </c>
      <c r="K98" s="7">
        <v>16</v>
      </c>
      <c r="L98" s="54">
        <v>16</v>
      </c>
      <c r="M98" s="150">
        <v>149</v>
      </c>
    </row>
    <row r="99" spans="1:14" ht="24" customHeight="1" x14ac:dyDescent="0.25">
      <c r="A99" s="218" t="s">
        <v>81</v>
      </c>
      <c r="B99" s="219"/>
      <c r="C99" s="219"/>
      <c r="D99" s="219"/>
      <c r="E99" s="219"/>
      <c r="F99" s="220"/>
      <c r="G99" s="219"/>
      <c r="H99" s="219"/>
      <c r="I99" s="219"/>
      <c r="J99" s="219"/>
      <c r="K99" s="219"/>
      <c r="L99" s="219"/>
      <c r="M99" s="221"/>
    </row>
    <row r="100" spans="1:14" ht="24" customHeight="1" thickBot="1" x14ac:dyDescent="0.3">
      <c r="A100" s="222" t="s">
        <v>37</v>
      </c>
      <c r="B100" s="223"/>
      <c r="C100" s="223"/>
      <c r="D100" s="223"/>
      <c r="E100" s="223"/>
      <c r="F100" s="224"/>
      <c r="G100" s="223"/>
      <c r="H100" s="223"/>
      <c r="I100" s="223"/>
      <c r="J100" s="223"/>
      <c r="K100" s="223"/>
      <c r="L100" s="223"/>
      <c r="M100" s="225"/>
    </row>
    <row r="101" spans="1:14" ht="24" customHeight="1" x14ac:dyDescent="0.25">
      <c r="A101" s="26"/>
      <c r="B101" s="83" t="s">
        <v>84</v>
      </c>
      <c r="C101" s="48"/>
      <c r="D101" s="46"/>
      <c r="E101" s="185" t="s">
        <v>1</v>
      </c>
      <c r="F101" s="178">
        <f>M101/1.505</f>
        <v>99.003322259136226</v>
      </c>
      <c r="G101" s="81">
        <v>0.5</v>
      </c>
      <c r="H101" s="21"/>
      <c r="I101" s="70">
        <f t="shared" ref="I101:I104" si="30">H101*F101</f>
        <v>0</v>
      </c>
      <c r="J101" s="6">
        <f t="shared" ref="J101:J104" si="31">H101*G101</f>
        <v>0</v>
      </c>
      <c r="K101" s="7">
        <v>20</v>
      </c>
      <c r="L101" s="53">
        <v>16</v>
      </c>
      <c r="M101" s="148">
        <v>149</v>
      </c>
    </row>
    <row r="102" spans="1:14" ht="24" customHeight="1" x14ac:dyDescent="0.25">
      <c r="A102" s="23"/>
      <c r="B102" s="83" t="s">
        <v>85</v>
      </c>
      <c r="C102" s="49"/>
      <c r="D102" s="46"/>
      <c r="E102" s="186" t="s">
        <v>1</v>
      </c>
      <c r="F102" s="179">
        <f t="shared" ref="F102:F104" si="32">M102/1.505</f>
        <v>99.003322259136226</v>
      </c>
      <c r="G102" s="81">
        <v>0.5</v>
      </c>
      <c r="H102" s="30"/>
      <c r="I102" s="70">
        <f t="shared" si="30"/>
        <v>0</v>
      </c>
      <c r="J102" s="31">
        <f t="shared" si="31"/>
        <v>0</v>
      </c>
      <c r="K102" s="32">
        <v>20</v>
      </c>
      <c r="L102" s="54">
        <v>16</v>
      </c>
      <c r="M102" s="149">
        <v>149</v>
      </c>
    </row>
    <row r="103" spans="1:14" ht="24" customHeight="1" x14ac:dyDescent="0.25">
      <c r="A103" s="23"/>
      <c r="B103" s="83" t="s">
        <v>86</v>
      </c>
      <c r="C103" s="49"/>
      <c r="D103" s="46"/>
      <c r="E103" s="186" t="s">
        <v>1</v>
      </c>
      <c r="F103" s="179">
        <f t="shared" si="32"/>
        <v>99.003322259136226</v>
      </c>
      <c r="G103" s="81">
        <v>0.5</v>
      </c>
      <c r="H103" s="21"/>
      <c r="I103" s="70">
        <f t="shared" si="30"/>
        <v>0</v>
      </c>
      <c r="J103" s="6">
        <f t="shared" si="31"/>
        <v>0</v>
      </c>
      <c r="K103" s="7">
        <v>20</v>
      </c>
      <c r="L103" s="54">
        <v>16</v>
      </c>
      <c r="M103" s="149">
        <v>149</v>
      </c>
    </row>
    <row r="104" spans="1:14" ht="24" customHeight="1" thickBot="1" x14ac:dyDescent="0.3">
      <c r="A104" s="26"/>
      <c r="B104" s="83" t="s">
        <v>87</v>
      </c>
      <c r="C104" s="49"/>
      <c r="D104" s="46"/>
      <c r="E104" s="185" t="s">
        <v>1</v>
      </c>
      <c r="F104" s="179">
        <f t="shared" si="32"/>
        <v>99.003322259136226</v>
      </c>
      <c r="G104" s="81">
        <v>0.5</v>
      </c>
      <c r="H104" s="21"/>
      <c r="I104" s="70">
        <f t="shared" si="30"/>
        <v>0</v>
      </c>
      <c r="J104" s="6">
        <f t="shared" si="31"/>
        <v>0</v>
      </c>
      <c r="K104" s="7">
        <v>20</v>
      </c>
      <c r="L104" s="54">
        <v>16</v>
      </c>
      <c r="M104" s="149">
        <v>149</v>
      </c>
    </row>
    <row r="105" spans="1:14" ht="24" customHeight="1" x14ac:dyDescent="0.25">
      <c r="A105" s="218" t="s">
        <v>125</v>
      </c>
      <c r="B105" s="219"/>
      <c r="C105" s="219"/>
      <c r="D105" s="219"/>
      <c r="E105" s="219"/>
      <c r="F105" s="220"/>
      <c r="G105" s="219"/>
      <c r="H105" s="219"/>
      <c r="I105" s="219"/>
      <c r="J105" s="219"/>
      <c r="K105" s="219"/>
      <c r="L105" s="219"/>
      <c r="M105" s="221"/>
    </row>
    <row r="106" spans="1:14" ht="24" customHeight="1" thickBot="1" x14ac:dyDescent="0.3">
      <c r="A106" s="243" t="s">
        <v>126</v>
      </c>
      <c r="B106" s="224"/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</row>
    <row r="107" spans="1:14" ht="24" customHeight="1" x14ac:dyDescent="0.25">
      <c r="A107" s="25"/>
      <c r="B107" s="157" t="s">
        <v>100</v>
      </c>
      <c r="C107" s="158"/>
      <c r="D107" s="159"/>
      <c r="E107" s="193" t="s">
        <v>1</v>
      </c>
      <c r="F107" s="174">
        <v>5400</v>
      </c>
      <c r="G107" s="197">
        <v>0.1</v>
      </c>
      <c r="H107" s="161"/>
      <c r="I107" s="162">
        <f t="shared" ref="I107:I110" si="33">H107*F107</f>
        <v>0</v>
      </c>
      <c r="J107" s="160">
        <f t="shared" ref="J107:J110" si="34">H107*G107</f>
        <v>0</v>
      </c>
      <c r="K107" s="163">
        <v>1</v>
      </c>
      <c r="L107" s="172">
        <v>1</v>
      </c>
      <c r="M107" s="148">
        <f>F107*1.5</f>
        <v>8100</v>
      </c>
      <c r="N107" s="154"/>
    </row>
    <row r="108" spans="1:14" ht="24" customHeight="1" x14ac:dyDescent="0.25">
      <c r="A108" s="23"/>
      <c r="B108" s="84" t="s">
        <v>101</v>
      </c>
      <c r="C108" s="49"/>
      <c r="D108" s="155"/>
      <c r="E108" s="194" t="s">
        <v>1</v>
      </c>
      <c r="F108" s="175">
        <v>5700</v>
      </c>
      <c r="G108" s="31">
        <v>0.1</v>
      </c>
      <c r="H108" s="156"/>
      <c r="I108" s="73">
        <f t="shared" si="33"/>
        <v>0</v>
      </c>
      <c r="J108" s="31">
        <f t="shared" si="34"/>
        <v>0</v>
      </c>
      <c r="K108" s="32">
        <v>1</v>
      </c>
      <c r="L108" s="54">
        <v>1</v>
      </c>
      <c r="M108" s="149">
        <f t="shared" ref="M108:M131" si="35">F108*1.5</f>
        <v>8550</v>
      </c>
      <c r="N108" s="154"/>
    </row>
    <row r="109" spans="1:14" ht="24" customHeight="1" x14ac:dyDescent="0.25">
      <c r="A109" s="23"/>
      <c r="B109" s="84" t="s">
        <v>102</v>
      </c>
      <c r="C109" s="49"/>
      <c r="D109" s="155"/>
      <c r="E109" s="194" t="s">
        <v>1</v>
      </c>
      <c r="F109" s="175">
        <v>6000</v>
      </c>
      <c r="G109" s="31">
        <v>0.1</v>
      </c>
      <c r="H109" s="156"/>
      <c r="I109" s="73">
        <f t="shared" si="33"/>
        <v>0</v>
      </c>
      <c r="J109" s="31">
        <f t="shared" si="34"/>
        <v>0</v>
      </c>
      <c r="K109" s="32">
        <v>1</v>
      </c>
      <c r="L109" s="54">
        <v>1</v>
      </c>
      <c r="M109" s="149">
        <f t="shared" si="35"/>
        <v>9000</v>
      </c>
      <c r="N109" s="154"/>
    </row>
    <row r="110" spans="1:14" ht="24" customHeight="1" x14ac:dyDescent="0.25">
      <c r="A110" s="23"/>
      <c r="B110" s="84" t="s">
        <v>103</v>
      </c>
      <c r="C110" s="49"/>
      <c r="D110" s="155"/>
      <c r="E110" s="194" t="s">
        <v>1</v>
      </c>
      <c r="F110" s="175">
        <v>6200</v>
      </c>
      <c r="G110" s="31">
        <v>0.1</v>
      </c>
      <c r="H110" s="156"/>
      <c r="I110" s="73">
        <f t="shared" si="33"/>
        <v>0</v>
      </c>
      <c r="J110" s="31">
        <f t="shared" si="34"/>
        <v>0</v>
      </c>
      <c r="K110" s="32">
        <v>1</v>
      </c>
      <c r="L110" s="54">
        <v>1</v>
      </c>
      <c r="M110" s="149">
        <f t="shared" si="35"/>
        <v>9300</v>
      </c>
      <c r="N110" s="154"/>
    </row>
    <row r="111" spans="1:14" ht="24" customHeight="1" x14ac:dyDescent="0.25">
      <c r="A111" s="23"/>
      <c r="B111" s="84" t="s">
        <v>104</v>
      </c>
      <c r="C111" s="49"/>
      <c r="D111" s="155"/>
      <c r="E111" s="194" t="s">
        <v>1</v>
      </c>
      <c r="F111" s="175">
        <v>6000</v>
      </c>
      <c r="G111" s="31">
        <v>0.1</v>
      </c>
      <c r="H111" s="156"/>
      <c r="I111" s="73">
        <f t="shared" ref="I111:I118" si="36">H111*F111</f>
        <v>0</v>
      </c>
      <c r="J111" s="31">
        <f t="shared" ref="J111:J118" si="37">H111*G111</f>
        <v>0</v>
      </c>
      <c r="K111" s="32">
        <v>1</v>
      </c>
      <c r="L111" s="54">
        <v>1</v>
      </c>
      <c r="M111" s="149">
        <f t="shared" si="35"/>
        <v>9000</v>
      </c>
      <c r="N111" s="154"/>
    </row>
    <row r="112" spans="1:14" ht="24" customHeight="1" x14ac:dyDescent="0.25">
      <c r="A112" s="23"/>
      <c r="B112" s="84" t="s">
        <v>105</v>
      </c>
      <c r="C112" s="49"/>
      <c r="D112" s="155"/>
      <c r="E112" s="194" t="s">
        <v>1</v>
      </c>
      <c r="F112" s="175">
        <v>6500</v>
      </c>
      <c r="G112" s="31">
        <v>0.1</v>
      </c>
      <c r="H112" s="156"/>
      <c r="I112" s="73">
        <f t="shared" si="36"/>
        <v>0</v>
      </c>
      <c r="J112" s="31">
        <f t="shared" si="37"/>
        <v>0</v>
      </c>
      <c r="K112" s="32">
        <v>1</v>
      </c>
      <c r="L112" s="54">
        <v>1</v>
      </c>
      <c r="M112" s="149">
        <f t="shared" si="35"/>
        <v>9750</v>
      </c>
      <c r="N112" s="154"/>
    </row>
    <row r="113" spans="1:14" ht="24" customHeight="1" x14ac:dyDescent="0.25">
      <c r="A113" s="23"/>
      <c r="B113" s="84" t="s">
        <v>106</v>
      </c>
      <c r="C113" s="49"/>
      <c r="D113" s="155"/>
      <c r="E113" s="194" t="s">
        <v>1</v>
      </c>
      <c r="F113" s="175">
        <v>6700</v>
      </c>
      <c r="G113" s="31">
        <v>0.1</v>
      </c>
      <c r="H113" s="156"/>
      <c r="I113" s="73">
        <f t="shared" si="36"/>
        <v>0</v>
      </c>
      <c r="J113" s="31">
        <f t="shared" si="37"/>
        <v>0</v>
      </c>
      <c r="K113" s="32">
        <v>1</v>
      </c>
      <c r="L113" s="54">
        <v>1</v>
      </c>
      <c r="M113" s="149">
        <f t="shared" si="35"/>
        <v>10050</v>
      </c>
      <c r="N113" s="154"/>
    </row>
    <row r="114" spans="1:14" ht="24" customHeight="1" x14ac:dyDescent="0.25">
      <c r="A114" s="23"/>
      <c r="B114" s="84" t="s">
        <v>107</v>
      </c>
      <c r="C114" s="49"/>
      <c r="D114" s="155"/>
      <c r="E114" s="194" t="s">
        <v>1</v>
      </c>
      <c r="F114" s="175">
        <v>7300</v>
      </c>
      <c r="G114" s="31">
        <v>0.1</v>
      </c>
      <c r="H114" s="156"/>
      <c r="I114" s="73">
        <f t="shared" si="36"/>
        <v>0</v>
      </c>
      <c r="J114" s="31">
        <f t="shared" si="37"/>
        <v>0</v>
      </c>
      <c r="K114" s="32">
        <v>1</v>
      </c>
      <c r="L114" s="54">
        <v>1</v>
      </c>
      <c r="M114" s="149">
        <f t="shared" si="35"/>
        <v>10950</v>
      </c>
      <c r="N114" s="154"/>
    </row>
    <row r="115" spans="1:14" ht="24" customHeight="1" thickBot="1" x14ac:dyDescent="0.3">
      <c r="A115" s="24"/>
      <c r="B115" s="164" t="s">
        <v>108</v>
      </c>
      <c r="C115" s="165"/>
      <c r="D115" s="166"/>
      <c r="E115" s="195" t="s">
        <v>1</v>
      </c>
      <c r="F115" s="176">
        <v>7500</v>
      </c>
      <c r="G115" s="31">
        <v>0.1</v>
      </c>
      <c r="H115" s="168"/>
      <c r="I115" s="169">
        <f t="shared" si="36"/>
        <v>0</v>
      </c>
      <c r="J115" s="167">
        <f t="shared" si="37"/>
        <v>0</v>
      </c>
      <c r="K115" s="170">
        <v>1</v>
      </c>
      <c r="L115" s="171">
        <v>1</v>
      </c>
      <c r="M115" s="150">
        <f t="shared" si="35"/>
        <v>11250</v>
      </c>
      <c r="N115" s="154"/>
    </row>
    <row r="116" spans="1:14" ht="24" customHeight="1" x14ac:dyDescent="0.25">
      <c r="A116" s="25"/>
      <c r="B116" s="157" t="s">
        <v>109</v>
      </c>
      <c r="C116" s="158"/>
      <c r="D116" s="159"/>
      <c r="E116" s="193" t="s">
        <v>1</v>
      </c>
      <c r="F116" s="174">
        <v>550</v>
      </c>
      <c r="G116" s="160">
        <v>0.5</v>
      </c>
      <c r="H116" s="161"/>
      <c r="I116" s="162">
        <f t="shared" si="36"/>
        <v>0</v>
      </c>
      <c r="J116" s="160">
        <f t="shared" si="37"/>
        <v>0</v>
      </c>
      <c r="K116" s="163">
        <v>1</v>
      </c>
      <c r="L116" s="172">
        <v>1</v>
      </c>
      <c r="M116" s="148">
        <f t="shared" si="35"/>
        <v>825</v>
      </c>
      <c r="N116" s="154"/>
    </row>
    <row r="117" spans="1:14" ht="24" customHeight="1" x14ac:dyDescent="0.25">
      <c r="A117" s="23"/>
      <c r="B117" s="84" t="s">
        <v>110</v>
      </c>
      <c r="C117" s="49"/>
      <c r="D117" s="155"/>
      <c r="E117" s="194" t="s">
        <v>1</v>
      </c>
      <c r="F117" s="175">
        <v>550</v>
      </c>
      <c r="G117" s="31">
        <v>0.5</v>
      </c>
      <c r="H117" s="156"/>
      <c r="I117" s="73">
        <f t="shared" si="36"/>
        <v>0</v>
      </c>
      <c r="J117" s="31">
        <f t="shared" si="37"/>
        <v>0</v>
      </c>
      <c r="K117" s="32">
        <v>1</v>
      </c>
      <c r="L117" s="54">
        <v>1</v>
      </c>
      <c r="M117" s="149">
        <f t="shared" si="35"/>
        <v>825</v>
      </c>
      <c r="N117" s="154"/>
    </row>
    <row r="118" spans="1:14" ht="24" customHeight="1" x14ac:dyDescent="0.25">
      <c r="A118" s="23"/>
      <c r="B118" s="84" t="s">
        <v>111</v>
      </c>
      <c r="C118" s="49"/>
      <c r="D118" s="155"/>
      <c r="E118" s="194" t="s">
        <v>1</v>
      </c>
      <c r="F118" s="175">
        <v>550</v>
      </c>
      <c r="G118" s="31">
        <v>0.5</v>
      </c>
      <c r="H118" s="156"/>
      <c r="I118" s="73">
        <f t="shared" si="36"/>
        <v>0</v>
      </c>
      <c r="J118" s="31">
        <f t="shared" si="37"/>
        <v>0</v>
      </c>
      <c r="K118" s="32">
        <v>1</v>
      </c>
      <c r="L118" s="54">
        <v>1</v>
      </c>
      <c r="M118" s="149">
        <f t="shared" si="35"/>
        <v>825</v>
      </c>
      <c r="N118" s="154"/>
    </row>
    <row r="119" spans="1:14" ht="24" customHeight="1" x14ac:dyDescent="0.25">
      <c r="A119" s="23"/>
      <c r="B119" s="84" t="s">
        <v>112</v>
      </c>
      <c r="C119" s="49"/>
      <c r="D119" s="155"/>
      <c r="E119" s="194" t="s">
        <v>1</v>
      </c>
      <c r="F119" s="175">
        <v>550</v>
      </c>
      <c r="G119" s="31">
        <v>0.5</v>
      </c>
      <c r="H119" s="156"/>
      <c r="I119" s="73">
        <f t="shared" ref="I119:I123" si="38">H119*F119</f>
        <v>0</v>
      </c>
      <c r="J119" s="31">
        <f t="shared" ref="J119:J123" si="39">H119*G119</f>
        <v>0</v>
      </c>
      <c r="K119" s="32">
        <v>1</v>
      </c>
      <c r="L119" s="54">
        <v>1</v>
      </c>
      <c r="M119" s="149">
        <f t="shared" si="35"/>
        <v>825</v>
      </c>
      <c r="N119" s="154"/>
    </row>
    <row r="120" spans="1:14" ht="24" customHeight="1" x14ac:dyDescent="0.25">
      <c r="A120" s="23"/>
      <c r="B120" s="84" t="s">
        <v>113</v>
      </c>
      <c r="C120" s="49"/>
      <c r="D120" s="155"/>
      <c r="E120" s="194" t="s">
        <v>1</v>
      </c>
      <c r="F120" s="175">
        <v>550</v>
      </c>
      <c r="G120" s="31">
        <v>0.5</v>
      </c>
      <c r="H120" s="156"/>
      <c r="I120" s="73">
        <f t="shared" si="38"/>
        <v>0</v>
      </c>
      <c r="J120" s="31">
        <f t="shared" si="39"/>
        <v>0</v>
      </c>
      <c r="K120" s="32">
        <v>1</v>
      </c>
      <c r="L120" s="54">
        <v>1</v>
      </c>
      <c r="M120" s="149">
        <f t="shared" si="35"/>
        <v>825</v>
      </c>
      <c r="N120" s="154"/>
    </row>
    <row r="121" spans="1:14" ht="24" customHeight="1" thickBot="1" x14ac:dyDescent="0.3">
      <c r="A121" s="24"/>
      <c r="B121" s="164" t="s">
        <v>114</v>
      </c>
      <c r="C121" s="165"/>
      <c r="D121" s="166"/>
      <c r="E121" s="195" t="s">
        <v>1</v>
      </c>
      <c r="F121" s="176">
        <v>550</v>
      </c>
      <c r="G121" s="167">
        <v>0.5</v>
      </c>
      <c r="H121" s="168"/>
      <c r="I121" s="169">
        <f t="shared" si="38"/>
        <v>0</v>
      </c>
      <c r="J121" s="167">
        <f t="shared" si="39"/>
        <v>0</v>
      </c>
      <c r="K121" s="170">
        <v>1</v>
      </c>
      <c r="L121" s="171">
        <v>1</v>
      </c>
      <c r="M121" s="150">
        <f t="shared" si="35"/>
        <v>825</v>
      </c>
      <c r="N121" s="154"/>
    </row>
    <row r="122" spans="1:14" ht="24" customHeight="1" x14ac:dyDescent="0.25">
      <c r="A122" s="26"/>
      <c r="B122" s="83" t="s">
        <v>115</v>
      </c>
      <c r="C122" s="48"/>
      <c r="D122" s="46"/>
      <c r="E122" s="196" t="s">
        <v>1</v>
      </c>
      <c r="F122" s="177">
        <v>1050</v>
      </c>
      <c r="G122" s="6">
        <v>0.5</v>
      </c>
      <c r="H122" s="173"/>
      <c r="I122" s="71">
        <f t="shared" si="38"/>
        <v>0</v>
      </c>
      <c r="J122" s="6">
        <f t="shared" si="39"/>
        <v>0</v>
      </c>
      <c r="K122" s="7">
        <v>1</v>
      </c>
      <c r="L122" s="53">
        <v>1</v>
      </c>
      <c r="M122" s="151">
        <f t="shared" si="35"/>
        <v>1575</v>
      </c>
      <c r="N122" s="154"/>
    </row>
    <row r="123" spans="1:14" ht="24" customHeight="1" x14ac:dyDescent="0.25">
      <c r="A123" s="23"/>
      <c r="B123" s="84" t="s">
        <v>116</v>
      </c>
      <c r="C123" s="49"/>
      <c r="D123" s="155"/>
      <c r="E123" s="194" t="s">
        <v>1</v>
      </c>
      <c r="F123" s="175">
        <v>1050</v>
      </c>
      <c r="G123" s="31">
        <v>0.5</v>
      </c>
      <c r="H123" s="156"/>
      <c r="I123" s="73">
        <f t="shared" si="38"/>
        <v>0</v>
      </c>
      <c r="J123" s="31">
        <f t="shared" si="39"/>
        <v>0</v>
      </c>
      <c r="K123" s="32">
        <v>1</v>
      </c>
      <c r="L123" s="54">
        <v>1</v>
      </c>
      <c r="M123" s="149">
        <f t="shared" si="35"/>
        <v>1575</v>
      </c>
      <c r="N123" s="154"/>
    </row>
    <row r="124" spans="1:14" ht="24" customHeight="1" x14ac:dyDescent="0.25">
      <c r="A124" s="23"/>
      <c r="B124" s="84" t="s">
        <v>117</v>
      </c>
      <c r="C124" s="49"/>
      <c r="D124" s="155"/>
      <c r="E124" s="194" t="s">
        <v>1</v>
      </c>
      <c r="F124" s="175">
        <v>1200</v>
      </c>
      <c r="G124" s="31">
        <v>0.5</v>
      </c>
      <c r="H124" s="156"/>
      <c r="I124" s="73">
        <f t="shared" ref="I124:I128" si="40">H124*F124</f>
        <v>0</v>
      </c>
      <c r="J124" s="31">
        <f t="shared" ref="J124:J128" si="41">H124*G124</f>
        <v>0</v>
      </c>
      <c r="K124" s="32">
        <v>1</v>
      </c>
      <c r="L124" s="54">
        <v>1</v>
      </c>
      <c r="M124" s="149">
        <f t="shared" si="35"/>
        <v>1800</v>
      </c>
      <c r="N124" s="154"/>
    </row>
    <row r="125" spans="1:14" ht="24" customHeight="1" x14ac:dyDescent="0.25">
      <c r="A125" s="23"/>
      <c r="B125" s="84" t="s">
        <v>118</v>
      </c>
      <c r="C125" s="49"/>
      <c r="D125" s="155"/>
      <c r="E125" s="194" t="s">
        <v>1</v>
      </c>
      <c r="F125" s="175">
        <v>1250</v>
      </c>
      <c r="G125" s="31">
        <v>0.5</v>
      </c>
      <c r="H125" s="156"/>
      <c r="I125" s="73">
        <f t="shared" si="40"/>
        <v>0</v>
      </c>
      <c r="J125" s="31">
        <f t="shared" si="41"/>
        <v>0</v>
      </c>
      <c r="K125" s="32">
        <v>1</v>
      </c>
      <c r="L125" s="54">
        <v>1</v>
      </c>
      <c r="M125" s="149">
        <f t="shared" si="35"/>
        <v>1875</v>
      </c>
      <c r="N125" s="154"/>
    </row>
    <row r="126" spans="1:14" ht="24" customHeight="1" x14ac:dyDescent="0.25">
      <c r="A126" s="23"/>
      <c r="B126" s="84" t="s">
        <v>119</v>
      </c>
      <c r="C126" s="49"/>
      <c r="D126" s="155"/>
      <c r="E126" s="194" t="s">
        <v>1</v>
      </c>
      <c r="F126" s="175">
        <v>1250</v>
      </c>
      <c r="G126" s="31">
        <v>0.5</v>
      </c>
      <c r="H126" s="156"/>
      <c r="I126" s="73">
        <f t="shared" si="40"/>
        <v>0</v>
      </c>
      <c r="J126" s="31">
        <f t="shared" si="41"/>
        <v>0</v>
      </c>
      <c r="K126" s="32">
        <v>1</v>
      </c>
      <c r="L126" s="54">
        <v>1</v>
      </c>
      <c r="M126" s="149">
        <f t="shared" si="35"/>
        <v>1875</v>
      </c>
      <c r="N126" s="154"/>
    </row>
    <row r="127" spans="1:14" ht="24" customHeight="1" x14ac:dyDescent="0.25">
      <c r="A127" s="23"/>
      <c r="B127" s="84" t="s">
        <v>120</v>
      </c>
      <c r="C127" s="49"/>
      <c r="D127" s="155"/>
      <c r="E127" s="194" t="s">
        <v>1</v>
      </c>
      <c r="F127" s="175">
        <v>1350</v>
      </c>
      <c r="G127" s="31">
        <v>0.5</v>
      </c>
      <c r="H127" s="156"/>
      <c r="I127" s="73">
        <f t="shared" si="40"/>
        <v>0</v>
      </c>
      <c r="J127" s="31">
        <f t="shared" si="41"/>
        <v>0</v>
      </c>
      <c r="K127" s="32">
        <v>1</v>
      </c>
      <c r="L127" s="54">
        <v>1</v>
      </c>
      <c r="M127" s="149">
        <f t="shared" si="35"/>
        <v>2025</v>
      </c>
      <c r="N127" s="154"/>
    </row>
    <row r="128" spans="1:14" ht="24" customHeight="1" x14ac:dyDescent="0.25">
      <c r="A128" s="23"/>
      <c r="B128" s="84" t="s">
        <v>121</v>
      </c>
      <c r="C128" s="49"/>
      <c r="D128" s="155"/>
      <c r="E128" s="194" t="s">
        <v>1</v>
      </c>
      <c r="F128" s="175">
        <v>1400</v>
      </c>
      <c r="G128" s="31">
        <v>0.5</v>
      </c>
      <c r="H128" s="156"/>
      <c r="I128" s="73">
        <f t="shared" si="40"/>
        <v>0</v>
      </c>
      <c r="J128" s="31">
        <f t="shared" si="41"/>
        <v>0</v>
      </c>
      <c r="K128" s="32">
        <v>1</v>
      </c>
      <c r="L128" s="54">
        <v>1</v>
      </c>
      <c r="M128" s="149">
        <f t="shared" si="35"/>
        <v>2100</v>
      </c>
      <c r="N128" s="154"/>
    </row>
    <row r="129" spans="1:14" ht="24" customHeight="1" x14ac:dyDescent="0.25">
      <c r="A129" s="23"/>
      <c r="B129" s="84" t="s">
        <v>122</v>
      </c>
      <c r="C129" s="49"/>
      <c r="D129" s="155"/>
      <c r="E129" s="194" t="s">
        <v>1</v>
      </c>
      <c r="F129" s="175">
        <v>1400</v>
      </c>
      <c r="G129" s="31">
        <v>0.5</v>
      </c>
      <c r="H129" s="156"/>
      <c r="I129" s="73">
        <f t="shared" ref="I129:I131" si="42">H129*F129</f>
        <v>0</v>
      </c>
      <c r="J129" s="31">
        <f t="shared" ref="J129:J131" si="43">H129*G129</f>
        <v>0</v>
      </c>
      <c r="K129" s="32">
        <v>1</v>
      </c>
      <c r="L129" s="54">
        <v>1</v>
      </c>
      <c r="M129" s="149">
        <f t="shared" si="35"/>
        <v>2100</v>
      </c>
      <c r="N129" s="154"/>
    </row>
    <row r="130" spans="1:14" ht="24" customHeight="1" x14ac:dyDescent="0.25">
      <c r="A130" s="23"/>
      <c r="B130" s="84" t="s">
        <v>123</v>
      </c>
      <c r="C130" s="49"/>
      <c r="D130" s="155"/>
      <c r="E130" s="194" t="s">
        <v>1</v>
      </c>
      <c r="F130" s="175">
        <v>1450</v>
      </c>
      <c r="G130" s="31">
        <v>0.5</v>
      </c>
      <c r="H130" s="156"/>
      <c r="I130" s="73">
        <f t="shared" si="42"/>
        <v>0</v>
      </c>
      <c r="J130" s="31">
        <f t="shared" si="43"/>
        <v>0</v>
      </c>
      <c r="K130" s="32">
        <v>1</v>
      </c>
      <c r="L130" s="54">
        <v>1</v>
      </c>
      <c r="M130" s="149">
        <f t="shared" si="35"/>
        <v>2175</v>
      </c>
      <c r="N130" s="154"/>
    </row>
    <row r="131" spans="1:14" ht="24" customHeight="1" thickBot="1" x14ac:dyDescent="0.3">
      <c r="A131" s="24"/>
      <c r="B131" s="164" t="s">
        <v>124</v>
      </c>
      <c r="C131" s="165"/>
      <c r="D131" s="166"/>
      <c r="E131" s="195" t="s">
        <v>1</v>
      </c>
      <c r="F131" s="176">
        <v>1600</v>
      </c>
      <c r="G131" s="167">
        <v>0.5</v>
      </c>
      <c r="H131" s="168"/>
      <c r="I131" s="169">
        <f t="shared" si="42"/>
        <v>0</v>
      </c>
      <c r="J131" s="167">
        <f t="shared" si="43"/>
        <v>0</v>
      </c>
      <c r="K131" s="170">
        <v>1</v>
      </c>
      <c r="L131" s="171">
        <v>1</v>
      </c>
      <c r="M131" s="150">
        <f t="shared" si="35"/>
        <v>2400</v>
      </c>
      <c r="N131" s="154"/>
    </row>
    <row r="132" spans="1:14" ht="24" customHeight="1" x14ac:dyDescent="0.25">
      <c r="A132" s="218" t="s">
        <v>127</v>
      </c>
      <c r="B132" s="219"/>
      <c r="C132" s="219"/>
      <c r="D132" s="219"/>
      <c r="E132" s="219"/>
      <c r="F132" s="220"/>
      <c r="G132" s="219"/>
      <c r="H132" s="219"/>
      <c r="I132" s="219"/>
      <c r="J132" s="219"/>
      <c r="K132" s="219"/>
      <c r="L132" s="219"/>
      <c r="M132" s="221"/>
    </row>
    <row r="133" spans="1:14" ht="24" customHeight="1" thickBot="1" x14ac:dyDescent="0.3">
      <c r="A133" s="243"/>
      <c r="B133" s="224"/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</row>
    <row r="134" spans="1:14" ht="24" customHeight="1" thickBot="1" x14ac:dyDescent="0.3">
      <c r="A134" s="198"/>
      <c r="B134" s="199" t="s">
        <v>128</v>
      </c>
      <c r="C134" s="200"/>
      <c r="D134" s="201"/>
      <c r="E134" s="202" t="s">
        <v>1</v>
      </c>
      <c r="F134" s="203">
        <v>1300</v>
      </c>
      <c r="G134" s="204"/>
      <c r="H134" s="205"/>
      <c r="I134" s="206">
        <f t="shared" ref="I134" si="44">H134*F134</f>
        <v>0</v>
      </c>
      <c r="J134" s="204">
        <f t="shared" ref="J134" si="45">H134*G134</f>
        <v>0</v>
      </c>
      <c r="K134" s="207">
        <v>1</v>
      </c>
      <c r="L134" s="208">
        <v>1</v>
      </c>
      <c r="M134" s="209">
        <f>F134*1.5</f>
        <v>1950</v>
      </c>
      <c r="N134" s="154"/>
    </row>
  </sheetData>
  <mergeCells count="19">
    <mergeCell ref="A133:M133"/>
    <mergeCell ref="A105:M105"/>
    <mergeCell ref="A106:M106"/>
    <mergeCell ref="A99:M99"/>
    <mergeCell ref="A100:M100"/>
    <mergeCell ref="A132:M132"/>
    <mergeCell ref="B9:M9"/>
    <mergeCell ref="A24:M25"/>
    <mergeCell ref="A11:M12"/>
    <mergeCell ref="A89:M89"/>
    <mergeCell ref="A90:M90"/>
    <mergeCell ref="A63:M63"/>
    <mergeCell ref="A64:M64"/>
    <mergeCell ref="A37:M38"/>
    <mergeCell ref="A53:M54"/>
    <mergeCell ref="A28:M29"/>
    <mergeCell ref="A43:M44"/>
    <mergeCell ref="A79:M79"/>
    <mergeCell ref="A80:M80"/>
  </mergeCells>
  <phoneticPr fontId="14" type="noConversion"/>
  <hyperlinks>
    <hyperlink ref="B13" r:id="rId1" xr:uid="{00000000-0004-0000-0000-000000000000}"/>
    <hyperlink ref="B16" r:id="rId2" xr:uid="{00000000-0004-0000-0000-000001000000}"/>
    <hyperlink ref="B14" r:id="rId3" xr:uid="{00000000-0004-0000-0000-000002000000}"/>
    <hyperlink ref="B15" r:id="rId4" xr:uid="{00000000-0004-0000-0000-000003000000}"/>
    <hyperlink ref="B19" r:id="rId5" xr:uid="{00000000-0004-0000-0000-000004000000}"/>
    <hyperlink ref="B18" r:id="rId6" xr:uid="{00000000-0004-0000-0000-000005000000}"/>
    <hyperlink ref="B23" r:id="rId7" xr:uid="{00000000-0004-0000-0000-000006000000}"/>
    <hyperlink ref="B21" r:id="rId8" xr:uid="{00000000-0004-0000-0000-000007000000}"/>
    <hyperlink ref="B17" r:id="rId9" xr:uid="{00000000-0004-0000-0000-000008000000}"/>
    <hyperlink ref="B69" r:id="rId10" xr:uid="{00000000-0004-0000-0000-000009000000}"/>
    <hyperlink ref="B71" r:id="rId11" xr:uid="{00000000-0004-0000-0000-00000A000000}"/>
    <hyperlink ref="B68" r:id="rId12" xr:uid="{00000000-0004-0000-0000-00000B000000}"/>
    <hyperlink ref="B70" r:id="rId13" xr:uid="{00000000-0004-0000-0000-00000C000000}"/>
    <hyperlink ref="B65" r:id="rId14" xr:uid="{00000000-0004-0000-0000-00000D000000}"/>
    <hyperlink ref="B66" r:id="rId15" xr:uid="{00000000-0004-0000-0000-00000E000000}"/>
    <hyperlink ref="B67" r:id="rId16" xr:uid="{00000000-0004-0000-0000-00000F000000}"/>
    <hyperlink ref="B78" r:id="rId17" xr:uid="{00000000-0004-0000-0000-000010000000}"/>
    <hyperlink ref="B74" r:id="rId18" xr:uid="{00000000-0004-0000-0000-000011000000}"/>
    <hyperlink ref="B72" r:id="rId19" xr:uid="{00000000-0004-0000-0000-000012000000}"/>
    <hyperlink ref="B73" r:id="rId20" xr:uid="{00000000-0004-0000-0000-000013000000}"/>
    <hyperlink ref="B75" r:id="rId21" xr:uid="{00000000-0004-0000-0000-000014000000}"/>
    <hyperlink ref="B76" r:id="rId22" xr:uid="{00000000-0004-0000-0000-000015000000}"/>
    <hyperlink ref="B26" r:id="rId23" xr:uid="{00000000-0004-0000-0000-000016000000}"/>
    <hyperlink ref="C23" r:id="rId24" xr:uid="{00000000-0004-0000-0000-000017000000}"/>
    <hyperlink ref="C18" r:id="rId25" xr:uid="{00000000-0004-0000-0000-000018000000}"/>
    <hyperlink ref="C19" r:id="rId26" xr:uid="{00000000-0004-0000-0000-000019000000}"/>
    <hyperlink ref="C15" r:id="rId27" xr:uid="{00000000-0004-0000-0000-00001A000000}"/>
    <hyperlink ref="C16" r:id="rId28" xr:uid="{00000000-0004-0000-0000-00001B000000}"/>
    <hyperlink ref="C21" r:id="rId29" xr:uid="{00000000-0004-0000-0000-00001C000000}"/>
    <hyperlink ref="C13" r:id="rId30" xr:uid="{00000000-0004-0000-0000-00001D000000}"/>
    <hyperlink ref="C17" r:id="rId31" xr:uid="{00000000-0004-0000-0000-00001E000000}"/>
    <hyperlink ref="B27" r:id="rId32" xr:uid="{00000000-0004-0000-0000-00001F000000}"/>
    <hyperlink ref="B30" r:id="rId33" xr:uid="{00000000-0004-0000-0000-000020000000}"/>
    <hyperlink ref="B31" r:id="rId34" xr:uid="{00000000-0004-0000-0000-000021000000}"/>
    <hyperlink ref="B32" r:id="rId35" xr:uid="{00000000-0004-0000-0000-000022000000}"/>
    <hyperlink ref="B33" r:id="rId36" xr:uid="{00000000-0004-0000-0000-000023000000}"/>
    <hyperlink ref="B34" r:id="rId37" xr:uid="{00000000-0004-0000-0000-000024000000}"/>
    <hyperlink ref="B35" r:id="rId38" xr:uid="{00000000-0004-0000-0000-000025000000}"/>
    <hyperlink ref="B36" r:id="rId39" xr:uid="{00000000-0004-0000-0000-000026000000}"/>
    <hyperlink ref="B96" r:id="rId40" xr:uid="{00000000-0004-0000-0000-000027000000}"/>
    <hyperlink ref="B98" r:id="rId41" xr:uid="{00000000-0004-0000-0000-000028000000}"/>
    <hyperlink ref="C95" r:id="rId42" display="https://www.youtube.com/watch?v=KsHg8G2x6BA" xr:uid="{00000000-0004-0000-0000-000029000000}"/>
    <hyperlink ref="B20" r:id="rId43" display="Прикормка Feeder.by Original Carp Corn/Карп Кукуруза NEW!!!" xr:uid="{00000000-0004-0000-0000-00002A000000}"/>
    <hyperlink ref="B22" r:id="rId44" display="Прикормка Feeder.by Original Crucian Garlic Green/Карась чеснок зеленый NEW!!!" xr:uid="{00000000-0004-0000-0000-00002B000000}"/>
    <hyperlink ref="B39" r:id="rId45" display="Прикормка рыболовная Feeder.by  Original Pea mix River/ Река Гороховый микс  NEW!!!" xr:uid="{00000000-0004-0000-0000-00002C000000}"/>
    <hyperlink ref="B40" r:id="rId46" display="Прикормка рыболовная Feeder.by  Original River Anise/ Река Анис  NEW!!! " xr:uid="{00000000-0004-0000-0000-00002D000000}"/>
    <hyperlink ref="B41" r:id="rId47" display="Прикормка рыболовная Feeder.by  Original River Caramel/ Река карамель NEW!!!" xr:uid="{00000000-0004-0000-0000-00002E000000}"/>
    <hyperlink ref="B42" r:id="rId48" display="Прикормка рыболовная Feeder.by Original Bream Big Fish/Лещ Биг Фиш NEW!!!" xr:uid="{00000000-0004-0000-0000-00002F000000}"/>
    <hyperlink ref="B91" r:id="rId49" xr:uid="{00000000-0004-0000-0000-000030000000}"/>
    <hyperlink ref="B92" r:id="rId50" xr:uid="{00000000-0004-0000-0000-000031000000}"/>
    <hyperlink ref="B93" r:id="rId51" xr:uid="{00000000-0004-0000-0000-000032000000}"/>
    <hyperlink ref="B94" r:id="rId52" xr:uid="{00000000-0004-0000-0000-000033000000}"/>
    <hyperlink ref="B95" r:id="rId53" xr:uid="{00000000-0004-0000-0000-000034000000}"/>
    <hyperlink ref="B83" r:id="rId54" xr:uid="{00000000-0004-0000-0000-000035000000}"/>
    <hyperlink ref="B86" r:id="rId55" xr:uid="{00000000-0004-0000-0000-000036000000}"/>
    <hyperlink ref="B85" r:id="rId56" xr:uid="{00000000-0004-0000-0000-000037000000}"/>
    <hyperlink ref="B88" r:id="rId57" xr:uid="{00000000-0004-0000-0000-000038000000}"/>
    <hyperlink ref="B82" r:id="rId58" xr:uid="{00000000-0004-0000-0000-000039000000}"/>
    <hyperlink ref="B87" r:id="rId59" xr:uid="{00000000-0004-0000-0000-00003A000000}"/>
    <hyperlink ref="B84" r:id="rId60" xr:uid="{00000000-0004-0000-0000-00003B000000}"/>
    <hyperlink ref="B81" r:id="rId61" xr:uid="{00000000-0004-0000-0000-00003C000000}"/>
    <hyperlink ref="B77" r:id="rId62" xr:uid="{00000000-0004-0000-0000-00003D000000}"/>
    <hyperlink ref="B97" r:id="rId63" display="Прикормка Feeder by &quot;Холодная вода&quot; Лещ Халва/Bream Halva" xr:uid="{00000000-0004-0000-0000-00003E000000}"/>
  </hyperlinks>
  <pageMargins left="0.25" right="0.25" top="0.75" bottom="0.75" header="0.3" footer="0.3"/>
  <pageSetup paperSize="9" scale="50" orientation="landscape" r:id="rId64"/>
  <drawing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Boris V</cp:lastModifiedBy>
  <cp:lastPrinted>2024-07-08T12:36:06Z</cp:lastPrinted>
  <dcterms:created xsi:type="dcterms:W3CDTF">2019-05-28T20:31:43Z</dcterms:created>
  <dcterms:modified xsi:type="dcterms:W3CDTF">2024-10-17T06:06:35Z</dcterms:modified>
</cp:coreProperties>
</file>